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814" firstSheet="11" activeTab="12"/>
  </bookViews>
  <sheets>
    <sheet name="прил 1 Приборы учета" sheetId="20" r:id="rId1"/>
    <sheet name="прил 1  Передача ЭЭ" sheetId="21" r:id="rId2"/>
    <sheet name="прил 1 Допуск к ПУ" sheetId="22" r:id="rId3"/>
    <sheet name="Прил 7_1.1.-1.2" sheetId="26" r:id="rId4"/>
    <sheet name="Прил 7_1.3 Инф-ция о ТСО" sheetId="23" r:id="rId5"/>
    <sheet name="Прил 7_1.4. Износ" sheetId="19" r:id="rId6"/>
    <sheet name="Прил 7_2.1 Показатели качест (2" sheetId="24" r:id="rId7"/>
    <sheet name="Прил 7_2.2 Рейтинг структ е (2" sheetId="25" r:id="rId8"/>
    <sheet name="Прил 7_2.3 Мероприятия" sheetId="17" r:id="rId9"/>
    <sheet name="Прил 7_3.1; 3.2; 3.3" sheetId="18" r:id="rId10"/>
    <sheet name="Прил 7_3.4 ТП" sheetId="6" r:id="rId11"/>
    <sheet name="Прил 7 3.5 Стоим-сть ТП" sheetId="7" r:id="rId12"/>
    <sheet name="Прил 7_4.1 Колич-во обращений" sheetId="8" r:id="rId13"/>
    <sheet name="Прил 7_4.2  Инф-ция об офисах" sheetId="9" r:id="rId14"/>
    <sheet name="Прил 7_ 4.3  Инф-ция о заочн" sheetId="10" r:id="rId15"/>
    <sheet name="Прил 7_ 4.4 Категория обращений" sheetId="11" r:id="rId16"/>
    <sheet name="Прил 7_4.5 Допуслуги" sheetId="12" r:id="rId17"/>
    <sheet name="Прил 7_4.6 Мероприятия" sheetId="13" r:id="rId18"/>
    <sheet name="Прил 7_4.7 Опросы потребителей" sheetId="14" r:id="rId19"/>
    <sheet name="Прил 7_4.8 Мероприятия по качес" sheetId="15" r:id="rId20"/>
    <sheet name="Прил 7_4.9 Информация по обраще" sheetId="16" r:id="rId21"/>
  </sheets>
  <definedNames>
    <definedName name="_xlnm.Print_Area" localSheetId="4">'Прил 7_1.3 Инф-ция о ТСО'!$A$1:$E$19</definedName>
    <definedName name="_xlnm.Print_Area" localSheetId="6">'Прил 7_2.1 Показатели качест (2'!$A$1:$E$29</definedName>
    <definedName name="_xlnm.Print_Area" localSheetId="7">'Прил 7_2.2 Рейтинг структ е (2'!$A$1:$T$9</definedName>
    <definedName name="_xlnm.Print_Area" localSheetId="10">'Прил 7_3.4 ТП'!$A$1:$R$19</definedName>
  </definedNames>
  <calcPr calcId="162913"/>
</workbook>
</file>

<file path=xl/calcChain.xml><?xml version="1.0" encoding="utf-8"?>
<calcChain xmlns="http://schemas.openxmlformats.org/spreadsheetml/2006/main">
  <c r="R19" i="6" l="1"/>
  <c r="N19" i="6"/>
  <c r="R18" i="6"/>
  <c r="R17" i="6"/>
  <c r="R16" i="6"/>
  <c r="R15" i="6"/>
  <c r="N15" i="6"/>
  <c r="K15" i="6"/>
  <c r="H15" i="6"/>
  <c r="E15" i="6"/>
  <c r="R14" i="6"/>
  <c r="N14" i="6"/>
  <c r="K14" i="6"/>
  <c r="H14" i="6"/>
  <c r="E14" i="6"/>
  <c r="R13" i="6"/>
  <c r="N13" i="6"/>
  <c r="K13" i="6"/>
  <c r="H13" i="6"/>
  <c r="E13" i="6"/>
  <c r="R12" i="6"/>
  <c r="R11" i="6"/>
  <c r="R10" i="6"/>
  <c r="R9" i="6"/>
  <c r="R8" i="6"/>
  <c r="N8" i="6"/>
  <c r="K8" i="6"/>
  <c r="H8" i="6"/>
  <c r="E8" i="6"/>
  <c r="G15" i="26" l="1"/>
  <c r="F15" i="26"/>
  <c r="G14" i="26"/>
  <c r="F14" i="26"/>
  <c r="H9" i="26"/>
  <c r="G9" i="26"/>
  <c r="G8" i="26"/>
  <c r="S9" i="25" l="1"/>
  <c r="E27" i="24"/>
  <c r="E23" i="24"/>
  <c r="E22" i="24"/>
  <c r="E18" i="24"/>
  <c r="E17" i="24"/>
  <c r="E16" i="24"/>
  <c r="E13" i="24"/>
  <c r="E12" i="24"/>
  <c r="E11" i="24"/>
  <c r="E8" i="24"/>
  <c r="E18" i="23"/>
  <c r="E17" i="23"/>
  <c r="E16" i="23"/>
  <c r="E14" i="23"/>
  <c r="E13" i="23"/>
  <c r="E9" i="23"/>
  <c r="E8" i="23"/>
  <c r="M30" i="8" l="1"/>
  <c r="M14" i="8"/>
  <c r="I9" i="19" l="1"/>
  <c r="E9" i="19"/>
  <c r="I8" i="19"/>
  <c r="E8" i="19"/>
  <c r="I7" i="19"/>
  <c r="E7" i="19"/>
  <c r="T16" i="8" l="1"/>
  <c r="T30" i="8" l="1"/>
  <c r="P30" i="8"/>
  <c r="G28" i="8"/>
  <c r="G27" i="8"/>
  <c r="M16" i="8" l="1"/>
  <c r="M25" i="8"/>
  <c r="M27" i="8"/>
  <c r="M28" i="8"/>
  <c r="M29" i="8"/>
  <c r="M31" i="8"/>
  <c r="G25" i="8"/>
  <c r="G30" i="8"/>
  <c r="G31" i="8"/>
  <c r="G16" i="8"/>
  <c r="G14" i="8"/>
  <c r="T8" i="6" l="1"/>
  <c r="T15" i="6"/>
  <c r="S15" i="6"/>
  <c r="T14" i="6"/>
  <c r="S14" i="6"/>
  <c r="T9" i="6"/>
  <c r="S9" i="6"/>
  <c r="S8" i="6"/>
  <c r="E8" i="11"/>
  <c r="U14" i="6" l="1"/>
  <c r="U9" i="6"/>
  <c r="U15" i="6"/>
  <c r="U8" i="6"/>
  <c r="P14" i="8" l="1"/>
  <c r="T14" i="8"/>
</calcChain>
</file>

<file path=xl/sharedStrings.xml><?xml version="1.0" encoding="utf-8"?>
<sst xmlns="http://schemas.openxmlformats.org/spreadsheetml/2006/main" count="1346" uniqueCount="412">
  <si>
    <t>Показатель</t>
  </si>
  <si>
    <t>N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</si>
  <si>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</si>
  <si>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ВН (110 кВ и выше)</t>
  </si>
  <si>
    <t>СН1 (35 - 60 кВ)</t>
  </si>
  <si>
    <t>СН2 (1 - 20 кВ)</t>
  </si>
  <si>
    <t>НН (до 1 кВ)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</si>
  <si>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</si>
  <si>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</si>
  <si>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</si>
  <si>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</si>
  <si>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</si>
  <si>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</si>
  <si>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</si>
  <si>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</si>
  <si>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</si>
  <si>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</si>
  <si>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</si>
  <si>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</si>
  <si>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</si>
  <si>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</si>
  <si>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3.4</t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</si>
  <si>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</si>
  <si>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</si>
  <si>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</si>
  <si>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</si>
  <si>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</si>
  <si>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</si>
  <si>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</si>
  <si>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5.1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</si>
  <si>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</si>
  <si>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</si>
  <si>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ВН</t>
  </si>
  <si>
    <t>СН1</t>
  </si>
  <si>
    <t>СН2</t>
  </si>
  <si>
    <t>НН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</si>
  <si>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</si>
  <si>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</si>
  <si>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Динамика изменения показателя,%</t>
  </si>
  <si>
    <t>Всего по сетевой организации</t>
  </si>
  <si>
    <t>Объект электросетевого хозяйства</t>
  </si>
  <si>
    <t>Воздушные линии</t>
  </si>
  <si>
    <t>Кабельные линии</t>
  </si>
  <si>
    <t>Трансформаторные подстанции</t>
  </si>
  <si>
    <t>ВН (110 кВ и выше), км</t>
  </si>
  <si>
    <t>СН1 (35 - 60 кВ), км</t>
  </si>
  <si>
    <t>СН2 (1 - 20 кВ), км</t>
  </si>
  <si>
    <t>НН (до 1 кВ), км</t>
  </si>
  <si>
    <t>ВН (110 кВ и выше), шт</t>
  </si>
  <si>
    <t>СН1 (35 - 60 кВ), шт</t>
  </si>
  <si>
    <t>СН2 (1 - 20 кВ), шт</t>
  </si>
  <si>
    <t>НН (до 1 кВ), шт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</si>
  <si>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</si>
  <si>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</si>
  <si>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</si>
  <si>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</si>
  <si>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</si>
  <si>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</si>
  <si>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</si>
  <si>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</si>
  <si>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</si>
  <si>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</si>
  <si>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</si>
  <si>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</si>
  <si>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Состав, последовательность и сроки оказания услуги (процесса):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</si>
  <si>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</si>
  <si>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</si>
  <si>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</si>
  <si>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</si>
  <si>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</si>
  <si>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</si>
  <si>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</si>
  <si>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</si>
  <si>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</si>
  <si>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</si>
  <si>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</si>
  <si>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</si>
  <si>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</si>
  <si>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</si>
  <si>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</si>
  <si>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</si>
  <si>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</si>
  <si>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</si>
  <si>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</si>
  <si>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</si>
  <si>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</si>
  <si>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</si>
  <si>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</si>
  <si>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</si>
  <si>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</si>
  <si>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</si>
  <si>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</si>
  <si>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</si>
  <si>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</si>
  <si>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</si>
  <si>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</si>
  <si>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</si>
  <si>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</si>
  <si>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</si>
  <si>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</si>
  <si>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</si>
  <si>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</si>
  <si>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</si>
  <si>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</si>
  <si>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</si>
  <si>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</si>
  <si>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</si>
  <si>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</si>
  <si>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</si>
  <si>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</si>
  <si>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</si>
  <si>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</si>
  <si>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</si>
  <si>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</si>
  <si>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</si>
  <si>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</si>
  <si>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</si>
  <si>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</si>
  <si>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</si>
  <si>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</si>
  <si>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</si>
  <si>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</si>
  <si>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</si>
  <si>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</si>
  <si>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</si>
  <si>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</si>
  <si>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</si>
  <si>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</si>
  <si>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</si>
  <si>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</si>
  <si>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</si>
  <si>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</si>
  <si>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</si>
  <si>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</si>
  <si>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</si>
  <si>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</si>
  <si>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</si>
  <si>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</si>
  <si>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</si>
  <si>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</si>
  <si>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</si>
  <si>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</si>
  <si>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</si>
  <si>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</si>
  <si>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</si>
  <si>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</si>
  <si>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</si>
  <si>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</si>
  <si>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4.2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</si>
  <si>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</si>
  <si>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</si>
  <si>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</si>
  <si>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</si>
  <si>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</si>
  <si>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</si>
  <si>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</si>
  <si>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</si>
  <si>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</si>
  <si>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</si>
  <si>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</si>
  <si>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</si>
  <si>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</si>
  <si>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</si>
  <si>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</si>
  <si>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</si>
  <si>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</si>
  <si>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</si>
  <si>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</si>
  <si>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</si>
  <si>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</si>
  <si>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</si>
  <si>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</si>
  <si>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</si>
  <si>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</si>
  <si>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</si>
  <si>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</si>
  <si>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</si>
  <si>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</si>
  <si>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</si>
  <si>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</si>
  <si>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</si>
  <si>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</si>
  <si>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</si>
  <si>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</si>
  <si>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</si>
  <si>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</si>
  <si>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</si>
  <si>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</si>
  <si>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</si>
  <si>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</si>
  <si>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</si>
  <si>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</si>
  <si>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</si>
  <si>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</si>
  <si>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</si>
  <si>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</si>
  <si>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</si>
  <si>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</si>
  <si>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</si>
  <si>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 xml:space="preserve"> 8:00-17:00 </t>
  </si>
  <si>
    <t>8:00-17:00</t>
  </si>
  <si>
    <t>прочее (отключение/включение ээ)</t>
  </si>
  <si>
    <t>8(495)516-04-90;           8(495)516-79-14;               8(495)516-79-11 zayavka_tp@mskenergo.ru info@mskenergo.ru</t>
  </si>
  <si>
    <t>8(495)516-04-90;           8(495)516-79-14;               8(495)516-79-11;           8(495)577-37-36 zayavka_tp@mskenergo.ru info@mskenergo.ru</t>
  </si>
  <si>
    <t>8(495)516-04-90; 8(495)516-79-14;          8(495)516-79-11; 8(495)577-37-36</t>
  </si>
  <si>
    <t>прочее (переоформление документов ТП)</t>
  </si>
  <si>
    <t>нет</t>
  </si>
  <si>
    <t>да</t>
  </si>
  <si>
    <t>№ П/П</t>
  </si>
  <si>
    <t>Мероприятия, направленные на работу с социально уязвимыми группами населения</t>
  </si>
  <si>
    <t>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 обслуживаются вне очереди и без предварительной записи.</t>
  </si>
  <si>
    <t>Тема опроса</t>
  </si>
  <si>
    <t>Характеристики оценок</t>
  </si>
  <si>
    <t xml:space="preserve">Качество обслуживание в клиентском офисе </t>
  </si>
  <si>
    <t>Клиенты удовлетворены</t>
  </si>
  <si>
    <t>Внутренняя оснащенность клиентского отдела</t>
  </si>
  <si>
    <t>Время ожидания</t>
  </si>
  <si>
    <t>Компетентность и грамотность сотрудников клиентского отдела</t>
  </si>
  <si>
    <t>2.</t>
  </si>
  <si>
    <t>Технологическое присоединение</t>
  </si>
  <si>
    <t xml:space="preserve">Способы подачи заявок </t>
  </si>
  <si>
    <t>Сроки подготовки проекта договора</t>
  </si>
  <si>
    <t>Сроки выполнения мероприятий по ТП</t>
  </si>
  <si>
    <t>3.</t>
  </si>
  <si>
    <t>Обслуживание телефонных звонков</t>
  </si>
  <si>
    <t>Вежливость, умение понять суть вопроса</t>
  </si>
  <si>
    <t>Полнота и содержание ответа</t>
  </si>
  <si>
    <t>4.</t>
  </si>
  <si>
    <t>Качество электроэнергии</t>
  </si>
  <si>
    <t>Частота отключений электроэнергии</t>
  </si>
  <si>
    <t>Продолжительность выполенения ремонтных работ</t>
  </si>
  <si>
    <t>№П/П</t>
  </si>
  <si>
    <t>Мероприятия, выполняемые в целях повышения качества обслуживания потребителей.</t>
  </si>
  <si>
    <t>Повышение информативности потребителей о компании и ее услугах</t>
  </si>
  <si>
    <t>Подписание договоров ТП посредством электронной подписи</t>
  </si>
  <si>
    <t xml:space="preserve">Оснащение клиентских отделов компьютерами для посетителей </t>
  </si>
  <si>
    <t>Оборудование клиентских отделов кулерами с питьевой водой</t>
  </si>
  <si>
    <t>Сокращение сроков обработки и выполнения небходимых мероприятий по обращениям заявителей</t>
  </si>
  <si>
    <t>Доступ для посещения клиентских отделов АО "МСК Энерго" г. Королева и г. Лобня обеспечен в полном объеме (в том числе для категории лиц с ограниченными возможностями).</t>
  </si>
  <si>
    <t>Клиентские отделы АО "МСК Энерго" г. Королева и г. Лобня оборудованы дополнительными комфортабельными местами ожидания.</t>
  </si>
  <si>
    <t>Адаптирование клиентских офисов для групп с ограниченными возможностями</t>
  </si>
  <si>
    <t>Организация стендов с образцами заполненных заявок на выполнение услуг в клиентких отделах</t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</si>
  <si>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</si>
  <si>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>Мероприятия, направленные на повышение качества оказания услуг по передаче электрической энергии, повышении надежности электроснабжения выполняются в порядке текущей эксплуатации, а так же путем включения в производственную и инвестиционную программы ежегодно.</t>
  </si>
  <si>
    <t>3. Информация о качестве услуг 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</si>
  <si>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</t>
  </si>
  <si>
    <t>№ пп</t>
  </si>
  <si>
    <t>Наименование мероприятия</t>
  </si>
  <si>
    <t>актулизация сайта организации в соответствии с нововведеями в законодательстве РФ</t>
  </si>
  <si>
    <t>повышение квалификация персонала.</t>
  </si>
  <si>
    <t>стандартизация внутренних бизнес-процессов взаимодействия структурных подразделений при осуществлении технологического присоединения</t>
  </si>
  <si>
    <t>оптимизация обработок заявок по ТП, консультирование по возникшим вопросам</t>
  </si>
  <si>
    <t>4.3. Информация о заочном обслуживании потребителей посредством телефонной связи</t>
  </si>
  <si>
    <t>Информация по дополнительным услугам, оказываемых АО "МСК Энерго",  размещена на сайте организации по ссылке: http://mskenergo.ru/customers/prices/</t>
  </si>
  <si>
    <t>4.8. Мероприятия, выполняемые сетевой организацией в целях повышения качества обслуживания потребителей</t>
  </si>
  <si>
    <t xml:space="preserve"> (наименование сетевой организации)</t>
  </si>
  <si>
    <t>№ п/п</t>
  </si>
  <si>
    <t>Вид ОС</t>
  </si>
  <si>
    <t>Процент износа (динамика по годам)</t>
  </si>
  <si>
    <t>первонач ст-ть</t>
  </si>
  <si>
    <t>увеличение</t>
  </si>
  <si>
    <t>остаточная ст-ть</t>
  </si>
  <si>
    <t>Здания</t>
  </si>
  <si>
    <t>Сооружения</t>
  </si>
  <si>
    <t>Машины и оборудование (кроме офисного)</t>
  </si>
  <si>
    <t xml:space="preserve">УСТАНОВКА, ЗАМЕНА и (или) ЭКСПЛУАТАЦИИ ПРИБОРОВ УЧЕТА </t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</si>
  <si>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</si>
  <si>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</si>
  <si>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Общий срок оказания услуги (процесса): 6 месяцов.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</si>
  <si>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</si>
  <si>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</si>
  <si>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 xml:space="preserve">Заявка направляется в письменной форме. </t>
  </si>
  <si>
    <t>Не позднее 3 рабочих дней с даты получения обращения потребителя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</si>
  <si>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</si>
  <si>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</si>
  <si>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</si>
  <si>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</si>
  <si>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</si>
  <si>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</si>
  <si>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</si>
  <si>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</si>
  <si>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</si>
  <si>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</si>
  <si>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</si>
  <si>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</si>
  <si>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</si>
  <si>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</si>
  <si>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</si>
  <si>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</si>
  <si>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t xml:space="preserve"> </t>
  </si>
  <si>
    <t>Контактная информация для направления обращений &lt;3&gt;: По телефону: 8 495 662-11-64 
Адрес эл.почты: info@mskenergo.ru</t>
  </si>
  <si>
    <t xml:space="preserve">Условия оказания услуги (процесса) &lt;2&gt;: Наличие обращения заявителя, если заявитель присоединен к сетям АО «МСК Энерго». В соответствии с требованиями действующего законодательства. </t>
  </si>
  <si>
    <t>Результат оказания услуги (процесса):  Передача электрической энергии в соответствии с заключенным договором оказания услуг с оформлением Акта оказания услуг по передаче электрической энергии за отчетный период.</t>
  </si>
  <si>
    <t>Общий срок оказания услуги (процесса): В течение срока действия договора оказания услуг по передаче электрической энергии</t>
  </si>
  <si>
    <t>Условия оказания услуги (процесса) &lt;2&gt;: заявитель – потребитель или сетевая организация, присоединенные к сетям АО «ОЭК», заявитель – гарантирующий поставщик (энергосбытовая организация), потребители которых присоединены к сетям АО «ОЭК»; наличие обращения заявителя.</t>
  </si>
  <si>
    <t>Результат оказания услуги (процесса):  допуск уполномоченных представителей заявителя в пункты контроля и учета количества и качества электрической энергии на объектах АО «ОЭК».</t>
  </si>
  <si>
    <t>Общий срок оказания услуги (процесса): в срок, указанный в запросе заявителя, или иной срок, согласованный с заявителем.</t>
  </si>
  <si>
    <t>Получение письма о допуске в  пункты контроля и учета количества и качества электрической энергии</t>
  </si>
  <si>
    <t>Заявитель направляет письмо о допуске в пункты контроля и учета количества и качества электрической энергии на объектах АО «ОЭК», в котором указывается:                                                             - цель командировки;
- список уполномоченных лиц, которым необходимо будет предоставить доступ на объекты АО «ОЭК». В случае выполнения работ с приборами контроля и учета количества и качества электрической энергии данные лица должны иметь удостоверение о проверки знаний норм и правил работы в электроустановка с отметкой о группе по электробезопасности;
- предполагаемые дата и время допуска.</t>
  </si>
  <si>
    <t>Запрос предоставляется письменной форме.</t>
  </si>
  <si>
    <t>Не позднее 1 рабочего дня со дня получения запроса.</t>
  </si>
  <si>
    <t>Пункт 168 Основных положений функционирования розничных рынков электрической энергии, утвержденных Постановлением Правительства РФ от 4 мая 2012 г. № 442. Пункт 15 Правил недискриминационного доступа к услугам по передаче электрической энергии и оказания этих услуг, утвержденных Постановлением Правительства РФ от 27 декабря 2004 г. №861. Пункт 46 правил по охране труда при эксплуатации электроустановок (далее – ПОТЭЭ).</t>
  </si>
  <si>
    <t xml:space="preserve">Рассмотрение запроса подготовка ответа. </t>
  </si>
  <si>
    <t xml:space="preserve">Сетевая организация рассматривает запрос и, в случае невозможности допуска в указанное в запросе время, направляет заявителю ответ с предложением иной даты и времени предоставления допуска. </t>
  </si>
  <si>
    <t xml:space="preserve">Ответ направляется в письменной форме (в случае невозможности допуска в указанное в запросе время). </t>
  </si>
  <si>
    <t xml:space="preserve">В течение 5 рабочих дней со дня регистрации запроса. </t>
  </si>
  <si>
    <t>Пункт 41 Единых стандартов качества обслуживания сетевыми организациями потребителей услуг сетевых организаций, утвержденных приказом министерства энергетики РФ от 15.04.2014 г. № 186</t>
  </si>
  <si>
    <t xml:space="preserve">Допуск уполномоченных представителей заявителя. </t>
  </si>
  <si>
    <t>Сетевая организация осуществляет допуск уполномоченных представителей в согласованные с заявителем дату и время (этап 1 -2). Допуск осуществляется в соответствии с ПОТЭЭ.</t>
  </si>
  <si>
    <t>Допуск на объекты сетевой организации.</t>
  </si>
  <si>
    <t>В согласованные с заявителем дату и время</t>
  </si>
  <si>
    <t>Пункт 46 ПОТЭЭ РФ</t>
  </si>
  <si>
    <t>1. Выполнение планово-предупредительных ремонтов согласно утвержденным графикам.  
 2. Замена устаревших элементов электросетевого хозяйства на новые.</t>
  </si>
  <si>
    <t>261</t>
  </si>
  <si>
    <t>34</t>
  </si>
  <si>
    <t>970</t>
  </si>
  <si>
    <t>123</t>
  </si>
  <si>
    <t xml:space="preserve">Московская обл.,    г. Королев, ул. Гагарина, д. 10 А, пом. 011 </t>
  </si>
  <si>
    <t>Московская обл.,     г. Лобня, ул. Чехова, д. 31</t>
  </si>
  <si>
    <t>ЦОК</t>
  </si>
  <si>
    <t>1. Прием обращений граждан;                        2. Выдача документов и ответов по обращениям;                3. Консультация устн.; 4.Оформление услуг согласно перечню</t>
  </si>
  <si>
    <t>74</t>
  </si>
  <si>
    <t>23</t>
  </si>
  <si>
    <t>262</t>
  </si>
  <si>
    <t>82</t>
  </si>
  <si>
    <t>Л-00047</t>
  </si>
  <si>
    <t>Ю-00670</t>
  </si>
  <si>
    <t>Л-01071</t>
  </si>
  <si>
    <t xml:space="preserve"> 10:25:37</t>
  </si>
  <si>
    <t>К-01677</t>
  </si>
  <si>
    <t>М-01799</t>
  </si>
  <si>
    <t xml:space="preserve"> 10:41:44</t>
  </si>
  <si>
    <t>Л-02259</t>
  </si>
  <si>
    <t xml:space="preserve"> 10:12:54</t>
  </si>
  <si>
    <t>М-03310</t>
  </si>
  <si>
    <t xml:space="preserve"> 15:52:08</t>
  </si>
  <si>
    <t>К-04292</t>
  </si>
  <si>
    <t>М-04874</t>
  </si>
  <si>
    <t>М-05350</t>
  </si>
  <si>
    <t>Л-06239</t>
  </si>
  <si>
    <t xml:space="preserve"> 15:09:03</t>
  </si>
  <si>
    <t>Л-06708</t>
  </si>
  <si>
    <t>К-07353</t>
  </si>
  <si>
    <t>Л-07486</t>
  </si>
  <si>
    <t>К-07944</t>
  </si>
  <si>
    <t>М-09606</t>
  </si>
  <si>
    <t>Л-11613</t>
  </si>
  <si>
    <t>М-19886</t>
  </si>
  <si>
    <t>Л-17897</t>
  </si>
  <si>
    <t>М-17215</t>
  </si>
  <si>
    <t xml:space="preserve"> 11:44:40</t>
  </si>
  <si>
    <t>М-16774</t>
  </si>
  <si>
    <t>К-18875</t>
  </si>
  <si>
    <t xml:space="preserve"> 13:10:16</t>
  </si>
  <si>
    <t>К-19135</t>
  </si>
  <si>
    <t>Ю-19541</t>
  </si>
  <si>
    <t>М-19677</t>
  </si>
  <si>
    <t>Значения показателя, годы</t>
  </si>
  <si>
    <r>
      <t xml:space="preserve">Круг заявителей &lt;1&gt;: </t>
    </r>
    <r>
      <rPr>
        <sz val="11"/>
        <rFont val="Calibri"/>
        <family val="2"/>
        <charset val="204"/>
        <scheme val="minor"/>
      </rPr>
      <t xml:space="preserve">Юридические и физические лица, индивидуальные предприниматели. </t>
    </r>
  </si>
  <si>
    <t>Размер платы за предоставление услуги (процесса) и основание ее взимания: Плата не взимается.</t>
  </si>
  <si>
    <r>
      <t xml:space="preserve">Круг заявителей &lt;1&gt;: </t>
    </r>
    <r>
      <rPr>
        <sz val="11"/>
        <color theme="1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
 </t>
    </r>
  </si>
  <si>
    <t>Направление
заявителем заявки
в сетевую
организацию.</t>
  </si>
  <si>
    <t xml:space="preserve">Заявка потребителя
должна содержать:
1) сведения,
подтверждающие
присоединение к сетям
АО «МСК Энерго»;
2) полное и сокращенное
наименование заявителя
- юридического лица,
фамилию, имя, отчество
заявителя -
индивидуального
предпринимателя, место
нахождения (место
жительства), почтовый
адрес, а также при
наличии телефоны, адрес
электронной почты;
сведения об объекте,
подлежащем оснащению
или замене прибора
учета, сведения о
местонахождении
прибора учета, его
технических
характеристиках.
</t>
  </si>
  <si>
    <t>Заявка направляется
в письменной форме.</t>
  </si>
  <si>
    <t>Не позднее 3
рабочих дней с
даты получения
обращения
потребителя.</t>
  </si>
  <si>
    <t xml:space="preserve">Пункты 5-7 Порядка
заключения и
существенные условия
договора,
регулирующего условия
установки, замены и
(или) эксплуатации
приборов учета
используемых
энергетических
ресурсов,
утвержденного
Приказом Минэнерго
России от 07.04.2010 №
149 </t>
  </si>
  <si>
    <t>Рассмотрение
заявки и проверка
комплектности
документов.</t>
  </si>
  <si>
    <t>После получения заявки
сетевая организация
проверяет комплектность
документов и, при
отсутствии в заявке
необходимых сведений, а
также при отсутствии
документов,
предусмотренных пунктом
1, сетевая организация
уведомляет об этом
заявителя.</t>
  </si>
  <si>
    <t xml:space="preserve">Уведомление о
необходимости
предоставления
недостающих
сведений/документов
или выполнение работ
по этапу 3 (в случае
соответствия заявки
требованиям,
указанным в этапе 1)
</t>
  </si>
  <si>
    <t>В течение 3 рабочих дней со дня получения заявки.</t>
  </si>
  <si>
    <t>Пункт 9 порядка
заключения и
существенные условия
договора, регулирующего
условия установки,
замены и (или)
эксплуатации приборов
учета используемых
энергетических ресурсов,
утвержденного Приказом
Минэнерго России от
07.04.2010 № 149</t>
  </si>
  <si>
    <t>Осмотр объекта
представителями
сетевой
организации.</t>
  </si>
  <si>
    <t>С целью проверки наличия
технической возможности
установки, замены и (или)
эксплуатации прибора
учета сетевая организация
осуществляет выезд на
объект и производит
осмотр объекта. О
планируемой дате осмотра
сетевая организация
информирует заявителя.
Заявитель обязан
предоставить доступ к
объекту (прибору учета)
для их осмотра. В случае
невозможности
предоставления сетевой
организации в
определенный ею срок
доступа к объекту (прибору
учета) заявитель должен
предложить иной срок для
осмотра.</t>
  </si>
  <si>
    <t>Осмотр объекта
заявителя.</t>
  </si>
  <si>
    <t>В течение 10
рабочих дней со
дня получения
полного
комплекта
документов по
этапу 1.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</si>
  <si>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</t>
  </si>
  <si>
    <t>Проведение работ
по установке,
замене и (или)
эксплуатации
прибора учета.</t>
  </si>
  <si>
    <t>Оказание сетевой
организацией услуг по
установке, замене и (или)
эксплуатации прибора
учета.</t>
  </si>
  <si>
    <t>Услуги
предоставляются на
объекте заявителя.</t>
  </si>
  <si>
    <t>Не позднее 6
месяцев с даты
получения
обращения
потребителя.</t>
  </si>
  <si>
    <t>Пункт 151 Основных
положений
функционирования
розничных рынков
электрической
энергии,
утвержденных
Постановлением
Правительства РФ
от 4 мая 2012 г. №
442.</t>
  </si>
  <si>
    <t xml:space="preserve">Размер платы за предоставление услуги (процесса) и основание ее взимания: за предоставление услуги плата не взимается. </t>
  </si>
  <si>
    <r>
      <t xml:space="preserve">Круг заявителей &lt;1&gt;: </t>
    </r>
    <r>
      <rPr>
        <sz val="11"/>
        <color theme="1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</si>
  <si>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</si>
  <si>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r>
      <rPr>
        <b/>
        <sz val="11"/>
        <color theme="1"/>
        <rFont val="Times New Roman"/>
        <family val="1"/>
        <charset val="204"/>
      </rPr>
      <t>Приложение № 7</t>
    </r>
    <r>
      <rPr>
        <sz val="11"/>
        <color theme="1"/>
        <rFont val="Times New Roman"/>
        <family val="1"/>
        <charset val="204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</si>
  <si>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Times New Roman"/>
        <family val="1"/>
        <charset val="204"/>
      </rPr>
      <t xml:space="preserve"> Акционерное общество "МСК Энергосеть" (АО"МСК Энерго") за 2023 </t>
    </r>
    <r>
      <rPr>
        <sz val="11"/>
        <color theme="1"/>
        <rFont val="Times New Roman"/>
        <family val="1"/>
        <charset val="204"/>
      </rPr>
      <t xml:space="preserve">год
</t>
    </r>
    <r>
      <rPr>
        <sz val="8"/>
        <color theme="1"/>
        <rFont val="Times New Roman"/>
        <family val="1"/>
        <charset val="204"/>
      </rPr>
      <t xml:space="preserve"> (наименование сетевой организации)</t>
    </r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</si>
  <si>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Times New Roman"/>
        <family val="1"/>
        <charset val="204"/>
      </rPr>
      <t>Пsaidi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</si>
  <si>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Times New Roman"/>
        <family val="1"/>
        <charset val="204"/>
      </rPr>
      <t>Пsaifi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</si>
  <si>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Times New Roman"/>
        <family val="1"/>
        <charset val="204"/>
      </rPr>
      <t>Пsaidi, План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</si>
  <si>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Times New Roman"/>
        <family val="1"/>
        <charset val="204"/>
      </rPr>
      <t>Пsaifi, План</t>
    </r>
    <r>
      <rPr>
        <b/>
        <sz val="11"/>
        <color theme="1"/>
        <rFont val="Times New Roman"/>
        <family val="1"/>
        <charset val="204"/>
      </rPr>
      <t>)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</si>
  <si>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Times New Roman"/>
        <family val="1"/>
        <charset val="204"/>
      </rPr>
      <t xml:space="preserve">Акционерное общество "МСК Энергосеть" (АО"МСК Энерго") за 2023 </t>
    </r>
    <r>
      <rPr>
        <sz val="11"/>
        <color theme="1"/>
        <rFont val="Times New Roman"/>
        <family val="1"/>
        <charset val="204"/>
      </rPr>
      <t xml:space="preserve"> год
</t>
    </r>
    <r>
      <rPr>
        <sz val="8"/>
        <color theme="1"/>
        <rFont val="Times New Roman"/>
        <family val="1"/>
        <charset val="204"/>
      </rPr>
      <t xml:space="preserve"> (наименование сетевой организации)</t>
    </r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</si>
  <si>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Times New Roman"/>
        <family val="1"/>
        <charset val="204"/>
      </rPr>
      <t>П</t>
    </r>
    <r>
      <rPr>
        <i/>
        <vertAlign val="subscript"/>
        <sz val="11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</si>
  <si>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Times New Roman"/>
        <family val="1"/>
        <charset val="204"/>
      </rPr>
      <t>П</t>
    </r>
    <r>
      <rPr>
        <i/>
        <vertAlign val="subscript"/>
        <sz val="11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</si>
  <si>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Times New Roman"/>
        <family val="1"/>
        <charset val="204"/>
      </rPr>
      <t>saidi, План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</si>
  <si>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Times New Roman"/>
        <family val="1"/>
        <charset val="204"/>
      </rPr>
      <t>saifi, План</t>
    </r>
    <r>
      <rPr>
        <sz val="11"/>
        <color theme="1"/>
        <rFont val="Times New Roman"/>
        <family val="1"/>
        <charset val="204"/>
      </rPr>
      <t>)</t>
    </r>
  </si>
  <si>
    <r>
      <t xml:space="preserve">1.3. Информация об объектах элекросетевого хозяйства сетевой организации
          </t>
    </r>
    <r>
      <rPr>
        <u/>
        <sz val="11"/>
        <color theme="1"/>
        <rFont val="Times New Roman"/>
        <family val="1"/>
        <charset val="204"/>
      </rPr>
      <t>Акционерное общество "МСК Энергосеть" (АО"МСК Энерго")</t>
    </r>
    <r>
      <rPr>
        <sz val="11"/>
        <color theme="1"/>
        <rFont val="Times New Roman"/>
        <family val="1"/>
        <charset val="204"/>
      </rPr>
      <t xml:space="preserve"> за </t>
    </r>
    <r>
      <rPr>
        <b/>
        <i/>
        <u/>
        <sz val="11"/>
        <color theme="1"/>
        <rFont val="Times New Roman"/>
        <family val="1"/>
        <charset val="204"/>
      </rPr>
      <t xml:space="preserve">2023 </t>
    </r>
    <r>
      <rPr>
        <sz val="11"/>
        <color theme="1"/>
        <rFont val="Times New Roman"/>
        <family val="1"/>
        <charset val="204"/>
      </rPr>
      <t xml:space="preserve"> год
</t>
    </r>
    <r>
      <rPr>
        <sz val="8"/>
        <color theme="1"/>
        <rFont val="Times New Roman"/>
        <family val="1"/>
        <charset val="204"/>
      </rPr>
      <t xml:space="preserve"> (наименование сетевой организации)</t>
    </r>
  </si>
  <si>
    <t>Динамина изменения количества потребителей (%)</t>
  </si>
  <si>
    <t>Количество потребителей</t>
  </si>
  <si>
    <t>Уровень напряжения</t>
  </si>
  <si>
    <t>Юр. Лица</t>
  </si>
  <si>
    <t>Физ. Лица (МКД + частные домовладения)</t>
  </si>
  <si>
    <t>-</t>
  </si>
  <si>
    <t xml:space="preserve"> СН2</t>
  </si>
  <si>
    <t>Динамика изменения количества приборов учета (%)</t>
  </si>
  <si>
    <t>Оборудованные приборами учета</t>
  </si>
  <si>
    <t>1.1. Количество потребителей по сетям АО "МСК Энерго" по Московской области</t>
  </si>
  <si>
    <t>1.2. Количество точек поставки учета по сетям АО "МСК Энерго" по г. Московской области</t>
  </si>
  <si>
    <t>1.4. Информация об износе ОС</t>
  </si>
  <si>
    <t xml:space="preserve">          Акционерное общество "МСК Энергосеть" (АО "МСК Энерго") за 2023 год</t>
  </si>
  <si>
    <t>150*</t>
  </si>
  <si>
    <t>нет тех. возможности</t>
  </si>
  <si>
    <t>*Примечание: Стоимость не учитывает абзац 8 пункта 17 ПП РФ №861 - 
"В случае подачи заявки юридическим лицом или индивидуальным предпринимателем в целях технологического присоединения объектов микрогенерации, а также одновременного технологического присоединения объектов микрогенерации и энергопринимающих устройств максимальной мощностью не более 150 кВт (с учетом ранее присоединенных в данной точке присоединения энергопринимающих устройств), присоединяемых по третьей категории надежности к объектам электросетевого хозяйства сетевой организации на уровне напряжения 0,4 кВ и ниже, при условии, что расстояние от этих энергопринимающих устройств и (или) объектов микрогенерации до существующих объектов электросетевого хозяйства сетевых организаций составляет не более 200 метров в городах и поселках городского типа и не более 300 метров в сельской местности, в состав платы за технологическое присоединение энергопринимающих устройств не включаются расходы, связанные со строительством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электроэнергетики, а стоимость мероприятий по технологическому присоединению объектов микрогенерации определяется в размере минимального из следующих значений:
стоимость мероприятий по технологическому присоединению, рассчитанная с применением стандартизированных тарифных ставок;"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</si>
</sst>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_ ;[Red]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u/>
      <sz val="10"/>
      <color theme="1"/>
      <name val="Courier New"/>
      <family val="3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vertAlign val="sub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2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12" fillId="0" borderId="0"/>
    <xf numFmtId="0" fontId="1" fillId="0" borderId="0"/>
  </cellStyleXfs>
  <cellXfs count="220">
    <xf numFmtId="0" fontId="0" fillId="0" borderId="0" xfId="0"/>
    <xf numFmtId="0" fontId="5" fillId="0" borderId="0" xfId="0" applyFont="1" applyAlignment="1">
      <alignment horizontal="justify" vertical="center"/>
    </xf>
    <xf numFmtId="0" fontId="6" fillId="0" borderId="0" xfId="2" applyAlignment="1">
      <alignment horizontal="justify" vertical="center"/>
    </xf>
    <xf numFmtId="0" fontId="7" fillId="0" borderId="0" xfId="3" applyFont="1" applyFill="1" applyBorder="1" applyAlignment="1"/>
    <xf numFmtId="0" fontId="7" fillId="0" borderId="1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horizontal="left" vertical="center" textRotation="90"/>
    </xf>
    <xf numFmtId="0" fontId="9" fillId="0" borderId="1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3" fontId="11" fillId="0" borderId="0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9" fontId="10" fillId="0" borderId="0" xfId="3" applyNumberFormat="1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/>
    </xf>
    <xf numFmtId="0" fontId="7" fillId="0" borderId="26" xfId="3" applyFont="1" applyBorder="1" applyAlignment="1">
      <alignment horizontal="center" vertical="center" wrapText="1"/>
    </xf>
    <xf numFmtId="0" fontId="7" fillId="0" borderId="26" xfId="3" applyFont="1" applyFill="1" applyBorder="1" applyAlignment="1">
      <alignment horizontal="center" vertical="center" wrapText="1"/>
    </xf>
    <xf numFmtId="16" fontId="7" fillId="0" borderId="26" xfId="3" applyNumberFormat="1" applyFont="1" applyFill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9" fillId="0" borderId="17" xfId="3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0" fontId="7" fillId="0" borderId="17" xfId="3" applyFont="1" applyBorder="1" applyAlignment="1">
      <alignment horizontal="left" vertical="center" wrapText="1"/>
    </xf>
    <xf numFmtId="0" fontId="7" fillId="0" borderId="17" xfId="3" applyFont="1" applyFill="1" applyBorder="1" applyAlignment="1">
      <alignment horizontal="left" vertical="center" wrapText="1"/>
    </xf>
    <xf numFmtId="0" fontId="7" fillId="0" borderId="19" xfId="3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2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5" fillId="3" borderId="10" xfId="0" applyFont="1" applyFill="1" applyBorder="1"/>
    <xf numFmtId="14" fontId="15" fillId="3" borderId="10" xfId="0" applyNumberFormat="1" applyFont="1" applyFill="1" applyBorder="1"/>
    <xf numFmtId="21" fontId="15" fillId="3" borderId="10" xfId="0" applyNumberFormat="1" applyFont="1" applyFill="1" applyBorder="1"/>
    <xf numFmtId="0" fontId="15" fillId="0" borderId="20" xfId="0" applyFont="1" applyBorder="1" applyAlignment="1">
      <alignment vertical="center" wrapText="1"/>
    </xf>
    <xf numFmtId="0" fontId="15" fillId="0" borderId="20" xfId="0" applyFont="1" applyBorder="1"/>
    <xf numFmtId="22" fontId="15" fillId="3" borderId="10" xfId="0" applyNumberFormat="1" applyFont="1" applyFill="1" applyBorder="1"/>
    <xf numFmtId="0" fontId="18" fillId="0" borderId="10" xfId="0" applyFont="1" applyBorder="1"/>
    <xf numFmtId="0" fontId="15" fillId="0" borderId="10" xfId="0" applyFont="1" applyBorder="1"/>
    <xf numFmtId="0" fontId="15" fillId="0" borderId="0" xfId="0" applyFont="1" applyBorder="1"/>
    <xf numFmtId="0" fontId="15" fillId="0" borderId="0" xfId="0" applyFont="1" applyBorder="1" applyAlignment="1"/>
    <xf numFmtId="0" fontId="15" fillId="0" borderId="10" xfId="0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20" fillId="0" borderId="0" xfId="2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49" fontId="15" fillId="3" borderId="1" xfId="0" applyNumberFormat="1" applyFont="1" applyFill="1" applyBorder="1" applyAlignment="1">
      <alignment horizontal="right" vertical="center" wrapText="1"/>
    </xf>
    <xf numFmtId="9" fontId="15" fillId="0" borderId="1" xfId="0" applyNumberFormat="1" applyFont="1" applyBorder="1" applyAlignment="1">
      <alignment vertical="center" wrapText="1"/>
    </xf>
    <xf numFmtId="9" fontId="15" fillId="3" borderId="1" xfId="0" applyNumberFormat="1" applyFont="1" applyFill="1" applyBorder="1" applyAlignment="1">
      <alignment vertical="center" wrapText="1"/>
    </xf>
    <xf numFmtId="1" fontId="15" fillId="0" borderId="0" xfId="0" applyNumberFormat="1" applyFont="1" applyAlignment="1">
      <alignment horizontal="right"/>
    </xf>
    <xf numFmtId="10" fontId="15" fillId="3" borderId="1" xfId="0" applyNumberFormat="1" applyFont="1" applyFill="1" applyBorder="1" applyAlignment="1">
      <alignment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/>
    <xf numFmtId="0" fontId="15" fillId="0" borderId="0" xfId="3" applyFont="1"/>
    <xf numFmtId="0" fontId="15" fillId="0" borderId="0" xfId="3" applyFont="1" applyFill="1" applyBorder="1"/>
    <xf numFmtId="0" fontId="15" fillId="0" borderId="0" xfId="3" applyFont="1" applyFill="1"/>
    <xf numFmtId="0" fontId="18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0" fontId="18" fillId="0" borderId="4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0" fontId="15" fillId="0" borderId="1" xfId="0" applyNumberFormat="1" applyFont="1" applyBorder="1" applyAlignment="1">
      <alignment horizontal="center" vertical="center"/>
    </xf>
    <xf numFmtId="40" fontId="25" fillId="2" borderId="1" xfId="4" applyNumberFormat="1" applyFont="1" applyFill="1" applyBorder="1" applyAlignment="1">
      <alignment horizontal="right" vertical="top"/>
    </xf>
    <xf numFmtId="165" fontId="15" fillId="0" borderId="1" xfId="0" applyNumberFormat="1" applyFont="1" applyBorder="1"/>
    <xf numFmtId="10" fontId="15" fillId="0" borderId="1" xfId="0" applyNumberFormat="1" applyFont="1" applyBorder="1"/>
    <xf numFmtId="10" fontId="15" fillId="0" borderId="1" xfId="1" applyNumberFormat="1" applyFont="1" applyFill="1" applyBorder="1"/>
    <xf numFmtId="10" fontId="15" fillId="0" borderId="1" xfId="0" applyNumberFormat="1" applyFont="1" applyFill="1" applyBorder="1"/>
    <xf numFmtId="10" fontId="15" fillId="0" borderId="0" xfId="0" applyNumberFormat="1" applyFont="1"/>
    <xf numFmtId="2" fontId="15" fillId="0" borderId="0" xfId="0" applyNumberFormat="1" applyFont="1"/>
    <xf numFmtId="0" fontId="15" fillId="0" borderId="0" xfId="5" applyFont="1"/>
    <xf numFmtId="0" fontId="22" fillId="0" borderId="1" xfId="5" applyFont="1" applyBorder="1" applyAlignment="1">
      <alignment horizontal="center" vertical="center"/>
    </xf>
    <xf numFmtId="0" fontId="22" fillId="0" borderId="1" xfId="5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horizontal="center"/>
    </xf>
    <xf numFmtId="0" fontId="18" fillId="0" borderId="1" xfId="5" applyFont="1" applyBorder="1" applyAlignment="1">
      <alignment horizontal="center" vertical="center"/>
    </xf>
    <xf numFmtId="1" fontId="18" fillId="0" borderId="1" xfId="5" applyNumberFormat="1" applyFont="1" applyBorder="1" applyAlignment="1">
      <alignment horizontal="center" vertical="center"/>
    </xf>
    <xf numFmtId="3" fontId="18" fillId="0" borderId="1" xfId="5" applyNumberFormat="1" applyFont="1" applyBorder="1" applyAlignment="1">
      <alignment horizontal="center" vertical="center"/>
    </xf>
    <xf numFmtId="4" fontId="15" fillId="0" borderId="0" xfId="5" applyNumberFormat="1" applyFont="1"/>
    <xf numFmtId="4" fontId="22" fillId="0" borderId="1" xfId="5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3" fontId="8" fillId="0" borderId="1" xfId="3" applyNumberFormat="1" applyFont="1" applyFill="1" applyBorder="1" applyAlignment="1">
      <alignment horizontal="center" vertical="center" wrapText="1"/>
    </xf>
    <xf numFmtId="9" fontId="8" fillId="0" borderId="1" xfId="3" applyNumberFormat="1" applyFont="1" applyFill="1" applyBorder="1" applyAlignment="1">
      <alignment horizontal="center" vertical="center" wrapText="1"/>
    </xf>
    <xf numFmtId="3" fontId="8" fillId="0" borderId="18" xfId="3" applyNumberFormat="1" applyFont="1" applyFill="1" applyBorder="1" applyAlignment="1">
      <alignment horizontal="center" vertical="center" wrapText="1"/>
    </xf>
    <xf numFmtId="3" fontId="8" fillId="0" borderId="3" xfId="3" applyNumberFormat="1" applyFont="1" applyFill="1" applyBorder="1" applyAlignment="1">
      <alignment horizontal="center" vertical="center" wrapText="1"/>
    </xf>
    <xf numFmtId="9" fontId="8" fillId="0" borderId="3" xfId="3" applyNumberFormat="1" applyFont="1" applyFill="1" applyBorder="1" applyAlignment="1">
      <alignment horizontal="center" vertical="center" wrapText="1"/>
    </xf>
    <xf numFmtId="3" fontId="8" fillId="0" borderId="28" xfId="3" applyNumberFormat="1" applyFont="1" applyFill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/>
    </xf>
    <xf numFmtId="0" fontId="22" fillId="0" borderId="5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22" fillId="0" borderId="4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4" fontId="22" fillId="0" borderId="1" xfId="5" applyNumberFormat="1" applyFont="1" applyBorder="1" applyAlignment="1">
      <alignment horizontal="center" vertical="center" wrapText="1"/>
    </xf>
    <xf numFmtId="0" fontId="22" fillId="0" borderId="30" xfId="5" applyFont="1" applyBorder="1" applyAlignment="1">
      <alignment horizontal="center" vertical="center" wrapText="1"/>
    </xf>
    <xf numFmtId="0" fontId="22" fillId="0" borderId="31" xfId="5" applyFont="1" applyBorder="1" applyAlignment="1">
      <alignment horizontal="center" vertical="center" wrapText="1"/>
    </xf>
    <xf numFmtId="0" fontId="22" fillId="0" borderId="32" xfId="5" applyFont="1" applyBorder="1" applyAlignment="1">
      <alignment horizontal="center" vertical="center" wrapText="1"/>
    </xf>
    <xf numFmtId="0" fontId="22" fillId="0" borderId="33" xfId="5" applyFont="1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7" fillId="0" borderId="25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20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2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6">
    <cellStyle name="Гиперссылка" xfId="2" builtinId="8"/>
    <cellStyle name="Обычный" xfId="0" builtinId="0"/>
    <cellStyle name="Обычный 2" xfId="3"/>
    <cellStyle name="Обычный 2 2" xfId="5"/>
    <cellStyle name="Обычный_МО" xfId="4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386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386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19</xdr:row>
      <xdr:rowOff>59871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038600" y="65463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24</xdr:row>
      <xdr:rowOff>59871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038600" y="84894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673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0673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067300" y="65463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067300" y="84894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386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386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19</xdr:row>
      <xdr:rowOff>59871</xdr:rowOff>
    </xdr:from>
    <xdr:ext cx="65" cy="17222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038600" y="65463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24</xdr:row>
      <xdr:rowOff>59871</xdr:rowOff>
    </xdr:from>
    <xdr:ext cx="65" cy="17222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038600" y="84894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673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0673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067300" y="65463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067300" y="84894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13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286125" y="74512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13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286125" y="74512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zoomScale="90" zoomScaleNormal="90" workbookViewId="0">
      <selection activeCell="D12" sqref="D12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29" t="s">
        <v>58</v>
      </c>
    </row>
    <row r="3" spans="4:8" x14ac:dyDescent="0.25">
      <c r="H3" s="29" t="s">
        <v>59</v>
      </c>
    </row>
    <row r="4" spans="4:8" x14ac:dyDescent="0.25">
      <c r="H4" s="29" t="s">
        <v>60</v>
      </c>
    </row>
    <row r="5" spans="4:8" x14ac:dyDescent="0.25">
      <c r="H5" s="29" t="s">
        <v>61</v>
      </c>
    </row>
    <row r="6" spans="4:8" x14ac:dyDescent="0.25">
      <c r="H6" s="30"/>
    </row>
    <row r="7" spans="4:8" x14ac:dyDescent="0.25">
      <c r="D7" s="1" t="s">
        <v>62</v>
      </c>
      <c r="H7" s="1"/>
    </row>
    <row r="8" spans="4:8" x14ac:dyDescent="0.25">
      <c r="D8" s="26" t="s">
        <v>265</v>
      </c>
      <c r="H8" s="31"/>
    </row>
    <row r="9" spans="4:8" x14ac:dyDescent="0.25">
      <c r="D9" s="1" t="s">
        <v>63</v>
      </c>
      <c r="H9" s="31"/>
    </row>
    <row r="10" spans="4:8" x14ac:dyDescent="0.25">
      <c r="D10" s="1"/>
      <c r="H10" s="1"/>
    </row>
    <row r="11" spans="4:8" ht="37.5" customHeight="1" x14ac:dyDescent="0.25">
      <c r="D11" s="34" t="s">
        <v>358</v>
      </c>
      <c r="H11" s="2"/>
    </row>
    <row r="12" spans="4:8" ht="27" x14ac:dyDescent="0.25">
      <c r="D12" s="1" t="s">
        <v>359</v>
      </c>
      <c r="H12" s="1"/>
    </row>
    <row r="13" spans="4:8" x14ac:dyDescent="0.25">
      <c r="D13" s="1"/>
      <c r="H13" s="1"/>
    </row>
    <row r="14" spans="4:8" ht="27" x14ac:dyDescent="0.25">
      <c r="D14" s="1" t="s">
        <v>266</v>
      </c>
      <c r="H14" s="2"/>
    </row>
    <row r="15" spans="4:8" ht="27" x14ac:dyDescent="0.25">
      <c r="D15" s="1" t="s">
        <v>267</v>
      </c>
      <c r="H15" s="1"/>
    </row>
    <row r="16" spans="4:8" x14ac:dyDescent="0.25">
      <c r="D16" s="1" t="s">
        <v>268</v>
      </c>
      <c r="H16" s="1"/>
    </row>
    <row r="17" spans="3:8" x14ac:dyDescent="0.25">
      <c r="D17" s="1"/>
      <c r="H17" s="1"/>
    </row>
    <row r="18" spans="3:8" x14ac:dyDescent="0.25">
      <c r="D18" s="1" t="s">
        <v>64</v>
      </c>
      <c r="H18" s="1"/>
    </row>
    <row r="20" spans="3:8" ht="30" x14ac:dyDescent="0.25">
      <c r="C20" s="32" t="s">
        <v>52</v>
      </c>
      <c r="D20" s="32" t="s">
        <v>53</v>
      </c>
      <c r="E20" s="32" t="s">
        <v>54</v>
      </c>
      <c r="F20" s="32" t="s">
        <v>55</v>
      </c>
      <c r="G20" s="32" t="s">
        <v>56</v>
      </c>
      <c r="H20" s="32" t="s">
        <v>57</v>
      </c>
    </row>
    <row r="21" spans="3:8" ht="304.5" customHeight="1" x14ac:dyDescent="0.25">
      <c r="C21" s="32">
        <v>1</v>
      </c>
      <c r="D21" s="32" t="s">
        <v>269</v>
      </c>
      <c r="E21" s="32" t="s">
        <v>270</v>
      </c>
      <c r="F21" s="32" t="s">
        <v>271</v>
      </c>
      <c r="G21" s="32" t="s">
        <v>272</v>
      </c>
      <c r="H21" s="32" t="s">
        <v>273</v>
      </c>
    </row>
    <row r="22" spans="3:8" ht="213" customHeight="1" x14ac:dyDescent="0.25">
      <c r="C22" s="32">
        <v>2</v>
      </c>
      <c r="D22" s="32" t="s">
        <v>274</v>
      </c>
      <c r="E22" s="32" t="s">
        <v>275</v>
      </c>
      <c r="F22" s="32" t="s">
        <v>276</v>
      </c>
      <c r="G22" s="32" t="s">
        <v>277</v>
      </c>
      <c r="H22" s="32" t="s">
        <v>278</v>
      </c>
    </row>
    <row r="23" spans="3:8" ht="301.5" customHeight="1" x14ac:dyDescent="0.25">
      <c r="C23" s="32">
        <v>3</v>
      </c>
      <c r="D23" s="32" t="s">
        <v>279</v>
      </c>
      <c r="E23" s="32" t="s">
        <v>280</v>
      </c>
      <c r="F23" s="32" t="s">
        <v>281</v>
      </c>
      <c r="G23" s="32" t="s">
        <v>282</v>
      </c>
      <c r="H23" s="32" t="s">
        <v>283</v>
      </c>
    </row>
    <row r="24" spans="3:8" ht="180" x14ac:dyDescent="0.25">
      <c r="C24" s="32">
        <v>4</v>
      </c>
      <c r="D24" s="32" t="s">
        <v>284</v>
      </c>
      <c r="E24" s="32" t="s">
        <v>285</v>
      </c>
      <c r="F24" s="32" t="s">
        <v>286</v>
      </c>
      <c r="G24" s="32" t="s">
        <v>287</v>
      </c>
      <c r="H24" s="32" t="s">
        <v>288</v>
      </c>
    </row>
    <row r="25" spans="3:8" x14ac:dyDescent="0.25">
      <c r="D25" t="s">
        <v>289</v>
      </c>
      <c r="E25" t="s">
        <v>289</v>
      </c>
      <c r="H25" t="s">
        <v>289</v>
      </c>
    </row>
    <row r="26" spans="3:8" x14ac:dyDescent="0.25">
      <c r="H26" t="s">
        <v>289</v>
      </c>
    </row>
    <row r="27" spans="3:8" x14ac:dyDescent="0.25">
      <c r="D27" t="s">
        <v>290</v>
      </c>
    </row>
    <row r="28" spans="3:8" x14ac:dyDescent="0.25">
      <c r="D28" s="33"/>
    </row>
    <row r="29" spans="3:8" x14ac:dyDescent="0.25">
      <c r="D29" s="33" t="s">
        <v>65</v>
      </c>
    </row>
    <row r="30" spans="3:8" x14ac:dyDescent="0.25">
      <c r="D30" s="33" t="s">
        <v>66</v>
      </c>
    </row>
    <row r="31" spans="3:8" ht="45" x14ac:dyDescent="0.25">
      <c r="D31" s="33" t="s">
        <v>67</v>
      </c>
    </row>
    <row r="32" spans="3:8" ht="75" x14ac:dyDescent="0.25">
      <c r="D32" s="33" t="s">
        <v>68</v>
      </c>
    </row>
    <row r="33" spans="4:4" x14ac:dyDescent="0.25">
      <c r="D33" s="33"/>
    </row>
  </sheetData>
  <hyperlinks>
    <hyperlink ref="D14" location="Par41" display="Par41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workbookViewId="0">
      <selection activeCell="R31" sqref="R31"/>
    </sheetView>
  </sheetViews>
  <sheetFormatPr defaultRowHeight="15" x14ac:dyDescent="0.25"/>
  <cols>
    <col min="1" max="16384" width="9.140625" style="41"/>
  </cols>
  <sheetData>
    <row r="3" spans="3:14" x14ac:dyDescent="0.25">
      <c r="C3" s="161" t="s">
        <v>244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5" spans="3:14" ht="123" customHeight="1" x14ac:dyDescent="0.25">
      <c r="C5" s="164" t="s">
        <v>94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8" spans="3:14" ht="34.5" customHeight="1" x14ac:dyDescent="0.25">
      <c r="C8" s="164" t="s">
        <v>245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3:14" x14ac:dyDescent="0.25">
      <c r="C9" s="92" t="s">
        <v>246</v>
      </c>
      <c r="D9" s="172" t="s">
        <v>247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</row>
    <row r="10" spans="3:14" x14ac:dyDescent="0.25">
      <c r="C10" s="77">
        <v>1</v>
      </c>
      <c r="D10" s="178" t="s">
        <v>248</v>
      </c>
      <c r="E10" s="179"/>
      <c r="F10" s="179"/>
      <c r="G10" s="179"/>
      <c r="H10" s="179"/>
      <c r="I10" s="179"/>
      <c r="J10" s="179"/>
      <c r="K10" s="179"/>
      <c r="L10" s="179"/>
      <c r="M10" s="179"/>
      <c r="N10" s="180"/>
    </row>
    <row r="11" spans="3:14" x14ac:dyDescent="0.25">
      <c r="C11" s="77">
        <v>2</v>
      </c>
      <c r="D11" s="177" t="s">
        <v>249</v>
      </c>
      <c r="E11" s="177"/>
      <c r="F11" s="177"/>
      <c r="G11" s="177"/>
      <c r="H11" s="177"/>
      <c r="I11" s="177"/>
      <c r="J11" s="177"/>
      <c r="K11" s="177"/>
      <c r="L11" s="177"/>
      <c r="M11" s="177"/>
      <c r="N11" s="177"/>
    </row>
    <row r="12" spans="3:14" x14ac:dyDescent="0.25">
      <c r="C12" s="77">
        <v>3</v>
      </c>
      <c r="D12" s="177" t="s">
        <v>250</v>
      </c>
      <c r="E12" s="177"/>
      <c r="F12" s="177"/>
      <c r="G12" s="177"/>
      <c r="H12" s="177"/>
      <c r="I12" s="177"/>
      <c r="J12" s="177"/>
      <c r="K12" s="177"/>
      <c r="L12" s="177"/>
      <c r="M12" s="177"/>
      <c r="N12" s="177"/>
    </row>
    <row r="13" spans="3:14" x14ac:dyDescent="0.25">
      <c r="C13" s="77">
        <v>4</v>
      </c>
      <c r="D13" s="177" t="s">
        <v>251</v>
      </c>
      <c r="E13" s="177"/>
      <c r="F13" s="177"/>
      <c r="G13" s="177"/>
      <c r="H13" s="177"/>
      <c r="I13" s="177"/>
      <c r="J13" s="177"/>
      <c r="K13" s="177"/>
      <c r="L13" s="177"/>
      <c r="M13" s="177"/>
      <c r="N13" s="177"/>
    </row>
    <row r="14" spans="3:14" x14ac:dyDescent="0.25">
      <c r="C14" s="9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</row>
    <row r="16" spans="3:14" ht="36" customHeight="1" x14ac:dyDescent="0.25">
      <c r="C16" s="164" t="s">
        <v>95</v>
      </c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</sheetData>
  <mergeCells count="9">
    <mergeCell ref="D12:N12"/>
    <mergeCell ref="D13:N13"/>
    <mergeCell ref="C16:N16"/>
    <mergeCell ref="C3:N3"/>
    <mergeCell ref="C5:N5"/>
    <mergeCell ref="C8:N8"/>
    <mergeCell ref="D9:N9"/>
    <mergeCell ref="D10:N10"/>
    <mergeCell ref="D11:N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9"/>
  <sheetViews>
    <sheetView topLeftCell="B1" zoomScale="82" zoomScaleNormal="82" zoomScaleSheetLayoutView="85" workbookViewId="0">
      <selection activeCell="F10" sqref="F10"/>
    </sheetView>
  </sheetViews>
  <sheetFormatPr defaultColWidth="9.140625" defaultRowHeight="15" x14ac:dyDescent="0.25"/>
  <cols>
    <col min="1" max="1" width="6" style="89" customWidth="1"/>
    <col min="2" max="2" width="39.140625" style="89" customWidth="1"/>
    <col min="3" max="3" width="9.28515625" style="89" customWidth="1"/>
    <col min="4" max="4" width="9.5703125" style="89" customWidth="1"/>
    <col min="5" max="5" width="10.28515625" style="89" customWidth="1"/>
    <col min="6" max="6" width="10.140625" style="89" customWidth="1"/>
    <col min="7" max="7" width="9.28515625" style="89" customWidth="1"/>
    <col min="8" max="18" width="11.85546875" style="89" customWidth="1"/>
    <col min="19" max="21" width="7.5703125" style="89" hidden="1" customWidth="1"/>
    <col min="22" max="23" width="7.5703125" style="89" customWidth="1"/>
    <col min="24" max="16384" width="9.140625" style="89"/>
  </cols>
  <sheetData>
    <row r="2" spans="1:23" ht="25.5" customHeight="1" x14ac:dyDescent="0.25">
      <c r="D2" s="164" t="s">
        <v>96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23" ht="15.75" thickBot="1" x14ac:dyDescent="0.3"/>
    <row r="4" spans="1:23" s="91" customFormat="1" x14ac:dyDescent="0.25">
      <c r="A4" s="181" t="s">
        <v>69</v>
      </c>
      <c r="B4" s="183" t="s">
        <v>0</v>
      </c>
      <c r="C4" s="185" t="s">
        <v>70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6" t="s">
        <v>71</v>
      </c>
      <c r="S4" s="90"/>
      <c r="T4" s="90"/>
      <c r="U4" s="90"/>
      <c r="V4" s="90"/>
      <c r="W4" s="90"/>
    </row>
    <row r="5" spans="1:23" s="91" customFormat="1" ht="27.75" customHeight="1" x14ac:dyDescent="0.25">
      <c r="A5" s="182"/>
      <c r="B5" s="184"/>
      <c r="C5" s="188" t="s">
        <v>72</v>
      </c>
      <c r="D5" s="188"/>
      <c r="E5" s="188"/>
      <c r="F5" s="188" t="s">
        <v>73</v>
      </c>
      <c r="G5" s="188"/>
      <c r="H5" s="188"/>
      <c r="I5" s="188" t="s">
        <v>74</v>
      </c>
      <c r="J5" s="188"/>
      <c r="K5" s="188"/>
      <c r="L5" s="188" t="s">
        <v>75</v>
      </c>
      <c r="M5" s="188"/>
      <c r="N5" s="188"/>
      <c r="O5" s="188" t="s">
        <v>76</v>
      </c>
      <c r="P5" s="188"/>
      <c r="Q5" s="188"/>
      <c r="R5" s="187"/>
      <c r="S5" s="3"/>
      <c r="T5" s="3"/>
      <c r="U5" s="3"/>
      <c r="V5" s="3"/>
      <c r="W5" s="3"/>
    </row>
    <row r="6" spans="1:23" s="91" customFormat="1" ht="37.5" customHeight="1" x14ac:dyDescent="0.25">
      <c r="A6" s="182"/>
      <c r="B6" s="184"/>
      <c r="C6" s="4">
        <v>2022</v>
      </c>
      <c r="D6" s="4">
        <v>2023</v>
      </c>
      <c r="E6" s="4" t="s">
        <v>77</v>
      </c>
      <c r="F6" s="4">
        <v>2022</v>
      </c>
      <c r="G6" s="4">
        <v>2023</v>
      </c>
      <c r="H6" s="4" t="s">
        <v>77</v>
      </c>
      <c r="I6" s="4">
        <v>2022</v>
      </c>
      <c r="J6" s="4">
        <v>2023</v>
      </c>
      <c r="K6" s="4" t="s">
        <v>77</v>
      </c>
      <c r="L6" s="4">
        <v>2022</v>
      </c>
      <c r="M6" s="4">
        <v>2023</v>
      </c>
      <c r="N6" s="4" t="s">
        <v>77</v>
      </c>
      <c r="O6" s="4">
        <v>2022</v>
      </c>
      <c r="P6" s="4">
        <v>2023</v>
      </c>
      <c r="Q6" s="4" t="s">
        <v>77</v>
      </c>
      <c r="R6" s="187"/>
      <c r="S6" s="5"/>
      <c r="T6" s="6"/>
      <c r="U6" s="5"/>
      <c r="V6" s="5"/>
      <c r="W6" s="5"/>
    </row>
    <row r="7" spans="1:23" s="91" customFormat="1" ht="12" customHeight="1" x14ac:dyDescent="0.25">
      <c r="A7" s="14">
        <v>1</v>
      </c>
      <c r="B7" s="19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20">
        <v>18</v>
      </c>
      <c r="S7" s="8"/>
      <c r="T7" s="9"/>
      <c r="U7" s="8"/>
      <c r="V7" s="8"/>
      <c r="W7" s="8"/>
    </row>
    <row r="8" spans="1:23" s="91" customFormat="1" ht="40.5" customHeight="1" x14ac:dyDescent="0.25">
      <c r="A8" s="15">
        <v>1</v>
      </c>
      <c r="B8" s="21" t="s">
        <v>78</v>
      </c>
      <c r="C8" s="139">
        <v>797</v>
      </c>
      <c r="D8" s="139">
        <v>576</v>
      </c>
      <c r="E8" s="140">
        <f>D8/C8-1</f>
        <v>-0.2772898368883312</v>
      </c>
      <c r="F8" s="139">
        <v>268</v>
      </c>
      <c r="G8" s="139">
        <v>298</v>
      </c>
      <c r="H8" s="140">
        <f t="shared" ref="H8" si="0">G8/F8-1</f>
        <v>0.11194029850746268</v>
      </c>
      <c r="I8" s="139">
        <v>107</v>
      </c>
      <c r="J8" s="139">
        <v>69</v>
      </c>
      <c r="K8" s="140">
        <f t="shared" ref="K8" si="1">J8/I8-1</f>
        <v>-0.35514018691588789</v>
      </c>
      <c r="L8" s="139">
        <v>59</v>
      </c>
      <c r="M8" s="139">
        <v>72</v>
      </c>
      <c r="N8" s="140">
        <f t="shared" ref="N8" si="2">M8/L8-1</f>
        <v>0.22033898305084754</v>
      </c>
      <c r="O8" s="139">
        <v>0</v>
      </c>
      <c r="P8" s="139">
        <v>0</v>
      </c>
      <c r="Q8" s="140"/>
      <c r="R8" s="141">
        <f>D8+G8+J8+M8+P8</f>
        <v>1015</v>
      </c>
      <c r="S8" s="10">
        <f>C8+F8+I8+L8+O8</f>
        <v>1231</v>
      </c>
      <c r="T8" s="10">
        <f>D8+G8+J8+M8+P8</f>
        <v>1015</v>
      </c>
      <c r="U8" s="13">
        <f>T8/S8-1</f>
        <v>-0.17546709991876519</v>
      </c>
      <c r="V8" s="11"/>
      <c r="W8" s="11"/>
    </row>
    <row r="9" spans="1:23" s="91" customFormat="1" ht="69.75" customHeight="1" x14ac:dyDescent="0.25">
      <c r="A9" s="15">
        <v>2</v>
      </c>
      <c r="B9" s="21" t="s">
        <v>79</v>
      </c>
      <c r="C9" s="139">
        <v>563</v>
      </c>
      <c r="D9" s="139">
        <v>469</v>
      </c>
      <c r="E9" s="140"/>
      <c r="F9" s="139">
        <v>133</v>
      </c>
      <c r="G9" s="139">
        <v>213</v>
      </c>
      <c r="H9" s="140"/>
      <c r="I9" s="139">
        <v>47</v>
      </c>
      <c r="J9" s="139">
        <v>32</v>
      </c>
      <c r="K9" s="140"/>
      <c r="L9" s="139">
        <v>14</v>
      </c>
      <c r="M9" s="139">
        <v>32</v>
      </c>
      <c r="N9" s="140"/>
      <c r="O9" s="139">
        <v>0</v>
      </c>
      <c r="P9" s="139">
        <v>0</v>
      </c>
      <c r="Q9" s="140"/>
      <c r="R9" s="141">
        <f t="shared" ref="R9:R19" si="3">D9+G9+J9+M9+P9</f>
        <v>746</v>
      </c>
      <c r="S9" s="10">
        <f>C9+F9+I9+L9+O9</f>
        <v>757</v>
      </c>
      <c r="T9" s="10">
        <f>D9+G9+J9+M9+P9</f>
        <v>746</v>
      </c>
      <c r="U9" s="13">
        <f>T9/S9-1</f>
        <v>-1.4531043593130732E-2</v>
      </c>
      <c r="V9" s="12"/>
      <c r="W9" s="12"/>
    </row>
    <row r="10" spans="1:23" s="91" customFormat="1" ht="106.5" customHeight="1" x14ac:dyDescent="0.25">
      <c r="A10" s="16">
        <v>3</v>
      </c>
      <c r="B10" s="22" t="s">
        <v>80</v>
      </c>
      <c r="C10" s="139"/>
      <c r="D10" s="139"/>
      <c r="E10" s="140"/>
      <c r="F10" s="139"/>
      <c r="G10" s="139"/>
      <c r="H10" s="140"/>
      <c r="I10" s="139"/>
      <c r="J10" s="139"/>
      <c r="K10" s="140"/>
      <c r="L10" s="139"/>
      <c r="M10" s="139"/>
      <c r="N10" s="140"/>
      <c r="O10" s="139">
        <v>0</v>
      </c>
      <c r="P10" s="139">
        <v>0</v>
      </c>
      <c r="Q10" s="140"/>
      <c r="R10" s="141">
        <f t="shared" si="3"/>
        <v>0</v>
      </c>
      <c r="S10" s="10"/>
      <c r="T10" s="10"/>
      <c r="U10" s="12"/>
      <c r="V10" s="12"/>
      <c r="W10" s="12"/>
    </row>
    <row r="11" spans="1:23" s="91" customFormat="1" ht="27" customHeight="1" x14ac:dyDescent="0.25">
      <c r="A11" s="17" t="s">
        <v>81</v>
      </c>
      <c r="B11" s="22" t="s">
        <v>82</v>
      </c>
      <c r="C11" s="139">
        <v>0</v>
      </c>
      <c r="D11" s="139">
        <v>0</v>
      </c>
      <c r="E11" s="140"/>
      <c r="F11" s="139">
        <v>0</v>
      </c>
      <c r="G11" s="139">
        <v>0</v>
      </c>
      <c r="H11" s="140"/>
      <c r="I11" s="139">
        <v>0</v>
      </c>
      <c r="J11" s="139">
        <v>0</v>
      </c>
      <c r="K11" s="140"/>
      <c r="L11" s="139">
        <v>0</v>
      </c>
      <c r="M11" s="139">
        <v>0</v>
      </c>
      <c r="N11" s="140"/>
      <c r="O11" s="139">
        <v>0</v>
      </c>
      <c r="P11" s="139">
        <v>0</v>
      </c>
      <c r="Q11" s="140"/>
      <c r="R11" s="141">
        <f t="shared" si="3"/>
        <v>0</v>
      </c>
      <c r="S11" s="10"/>
      <c r="T11" s="12"/>
      <c r="U11" s="12"/>
      <c r="V11" s="12"/>
      <c r="W11" s="12"/>
    </row>
    <row r="12" spans="1:23" s="91" customFormat="1" ht="27" customHeight="1" x14ac:dyDescent="0.25">
      <c r="A12" s="17" t="s">
        <v>83</v>
      </c>
      <c r="B12" s="22" t="s">
        <v>84</v>
      </c>
      <c r="C12" s="139"/>
      <c r="D12" s="139"/>
      <c r="E12" s="140"/>
      <c r="F12" s="139"/>
      <c r="G12" s="139"/>
      <c r="H12" s="140"/>
      <c r="I12" s="139"/>
      <c r="J12" s="139"/>
      <c r="K12" s="140"/>
      <c r="L12" s="139"/>
      <c r="M12" s="139"/>
      <c r="N12" s="140"/>
      <c r="O12" s="139">
        <v>0</v>
      </c>
      <c r="P12" s="139">
        <v>0</v>
      </c>
      <c r="Q12" s="140"/>
      <c r="R12" s="141">
        <f t="shared" si="3"/>
        <v>0</v>
      </c>
      <c r="S12" s="10"/>
      <c r="T12" s="12"/>
      <c r="U12" s="12"/>
      <c r="V12" s="12"/>
      <c r="W12" s="12"/>
    </row>
    <row r="13" spans="1:23" s="91" customFormat="1" ht="69" customHeight="1" x14ac:dyDescent="0.25">
      <c r="A13" s="16">
        <v>4</v>
      </c>
      <c r="B13" s="22" t="s">
        <v>85</v>
      </c>
      <c r="C13" s="139">
        <v>12</v>
      </c>
      <c r="D13" s="139">
        <v>10</v>
      </c>
      <c r="E13" s="140">
        <f>D13/C13-1</f>
        <v>-0.16666666666666663</v>
      </c>
      <c r="F13" s="139">
        <v>20</v>
      </c>
      <c r="G13" s="139">
        <v>20</v>
      </c>
      <c r="H13" s="140">
        <f>G13/F13-1</f>
        <v>0</v>
      </c>
      <c r="I13" s="139">
        <v>20</v>
      </c>
      <c r="J13" s="139">
        <v>20</v>
      </c>
      <c r="K13" s="140">
        <f t="shared" ref="K13:K15" si="4">J13/I13-1</f>
        <v>0</v>
      </c>
      <c r="L13" s="139">
        <v>20</v>
      </c>
      <c r="M13" s="139">
        <v>20</v>
      </c>
      <c r="N13" s="140">
        <f t="shared" ref="N13:N15" si="5">M13/L13-1</f>
        <v>0</v>
      </c>
      <c r="O13" s="139">
        <v>0</v>
      </c>
      <c r="P13" s="139">
        <v>0</v>
      </c>
      <c r="Q13" s="140">
        <v>0</v>
      </c>
      <c r="R13" s="141">
        <f t="shared" si="3"/>
        <v>70</v>
      </c>
      <c r="S13" s="10"/>
      <c r="T13" s="12"/>
      <c r="U13" s="12"/>
      <c r="V13" s="12"/>
      <c r="W13" s="12"/>
    </row>
    <row r="14" spans="1:23" s="91" customFormat="1" ht="66" customHeight="1" x14ac:dyDescent="0.25">
      <c r="A14" s="16">
        <v>5</v>
      </c>
      <c r="B14" s="22" t="s">
        <v>86</v>
      </c>
      <c r="C14" s="139">
        <v>534</v>
      </c>
      <c r="D14" s="139">
        <v>379</v>
      </c>
      <c r="E14" s="140">
        <f t="shared" ref="E14:E15" si="6">D14/C14-1</f>
        <v>-0.29026217228464424</v>
      </c>
      <c r="F14" s="139">
        <v>139</v>
      </c>
      <c r="G14" s="139">
        <v>163</v>
      </c>
      <c r="H14" s="140">
        <f t="shared" ref="H14:H15" si="7">G14/F14-1</f>
        <v>0.17266187050359716</v>
      </c>
      <c r="I14" s="139">
        <v>44</v>
      </c>
      <c r="J14" s="139">
        <v>23</v>
      </c>
      <c r="K14" s="140">
        <f t="shared" si="4"/>
        <v>-0.47727272727272729</v>
      </c>
      <c r="L14" s="139">
        <v>20</v>
      </c>
      <c r="M14" s="139">
        <v>24</v>
      </c>
      <c r="N14" s="140">
        <f t="shared" si="5"/>
        <v>0.19999999999999996</v>
      </c>
      <c r="O14" s="139">
        <v>0</v>
      </c>
      <c r="P14" s="139">
        <v>0</v>
      </c>
      <c r="Q14" s="140">
        <v>0</v>
      </c>
      <c r="R14" s="141">
        <f t="shared" si="3"/>
        <v>589</v>
      </c>
      <c r="S14" s="10">
        <f>C14+F14+I14+L14+O14</f>
        <v>737</v>
      </c>
      <c r="T14" s="10">
        <f>D14+G14+J14+M14+P14</f>
        <v>589</v>
      </c>
      <c r="U14" s="13">
        <f>T14/S14-1</f>
        <v>-0.20081411126187243</v>
      </c>
      <c r="V14" s="11"/>
      <c r="W14" s="11"/>
    </row>
    <row r="15" spans="1:23" s="91" customFormat="1" ht="60" customHeight="1" x14ac:dyDescent="0.25">
      <c r="A15" s="16">
        <v>6</v>
      </c>
      <c r="B15" s="22" t="s">
        <v>87</v>
      </c>
      <c r="C15" s="139">
        <v>506</v>
      </c>
      <c r="D15" s="139">
        <v>162</v>
      </c>
      <c r="E15" s="140">
        <f t="shared" si="6"/>
        <v>-0.67984189723320165</v>
      </c>
      <c r="F15" s="139">
        <v>117</v>
      </c>
      <c r="G15" s="139">
        <v>45</v>
      </c>
      <c r="H15" s="140">
        <f t="shared" si="7"/>
        <v>-0.61538461538461542</v>
      </c>
      <c r="I15" s="139">
        <v>51</v>
      </c>
      <c r="J15" s="139">
        <v>5</v>
      </c>
      <c r="K15" s="140">
        <f t="shared" si="4"/>
        <v>-0.90196078431372551</v>
      </c>
      <c r="L15" s="139">
        <v>26</v>
      </c>
      <c r="M15" s="139">
        <v>2</v>
      </c>
      <c r="N15" s="140">
        <f t="shared" si="5"/>
        <v>-0.92307692307692313</v>
      </c>
      <c r="O15" s="139">
        <v>0</v>
      </c>
      <c r="P15" s="139">
        <v>0</v>
      </c>
      <c r="Q15" s="140">
        <v>0</v>
      </c>
      <c r="R15" s="141">
        <f t="shared" si="3"/>
        <v>214</v>
      </c>
      <c r="S15" s="10">
        <f>C15+F15+I15+L15+O15</f>
        <v>700</v>
      </c>
      <c r="T15" s="10">
        <f>D15+G15+J15+M15+P15</f>
        <v>214</v>
      </c>
      <c r="U15" s="13">
        <f>T15/S15-1</f>
        <v>-0.69428571428571428</v>
      </c>
    </row>
    <row r="16" spans="1:23" s="91" customFormat="1" ht="89.25" x14ac:dyDescent="0.25">
      <c r="A16" s="16">
        <v>7</v>
      </c>
      <c r="B16" s="22" t="s">
        <v>88</v>
      </c>
      <c r="C16" s="139">
        <v>1</v>
      </c>
      <c r="D16" s="139">
        <v>0</v>
      </c>
      <c r="E16" s="140">
        <v>0.01</v>
      </c>
      <c r="F16" s="139">
        <v>0</v>
      </c>
      <c r="G16" s="139">
        <v>0</v>
      </c>
      <c r="H16" s="140">
        <v>0</v>
      </c>
      <c r="I16" s="139">
        <v>0</v>
      </c>
      <c r="J16" s="139">
        <v>0</v>
      </c>
      <c r="K16" s="140">
        <v>0</v>
      </c>
      <c r="L16" s="139">
        <v>0</v>
      </c>
      <c r="M16" s="139">
        <v>0</v>
      </c>
      <c r="N16" s="140">
        <v>0</v>
      </c>
      <c r="O16" s="139">
        <v>0</v>
      </c>
      <c r="P16" s="139">
        <v>0</v>
      </c>
      <c r="Q16" s="140">
        <v>0</v>
      </c>
      <c r="R16" s="141">
        <f t="shared" si="3"/>
        <v>0</v>
      </c>
      <c r="S16" s="10"/>
      <c r="T16" s="10"/>
    </row>
    <row r="17" spans="1:19" s="91" customFormat="1" x14ac:dyDescent="0.25">
      <c r="A17" s="17" t="s">
        <v>89</v>
      </c>
      <c r="B17" s="22" t="s">
        <v>82</v>
      </c>
      <c r="C17" s="139">
        <v>0</v>
      </c>
      <c r="D17" s="139">
        <v>0</v>
      </c>
      <c r="E17" s="140"/>
      <c r="F17" s="139">
        <v>0</v>
      </c>
      <c r="G17" s="139">
        <v>0</v>
      </c>
      <c r="H17" s="140">
        <v>0</v>
      </c>
      <c r="I17" s="139">
        <v>0</v>
      </c>
      <c r="J17" s="139">
        <v>0</v>
      </c>
      <c r="K17" s="140">
        <v>0</v>
      </c>
      <c r="L17" s="139">
        <v>0</v>
      </c>
      <c r="M17" s="139">
        <v>0</v>
      </c>
      <c r="N17" s="140">
        <v>0</v>
      </c>
      <c r="O17" s="139">
        <v>0</v>
      </c>
      <c r="P17" s="139">
        <v>0</v>
      </c>
      <c r="Q17" s="140">
        <v>0</v>
      </c>
      <c r="R17" s="141">
        <f t="shared" si="3"/>
        <v>0</v>
      </c>
      <c r="S17" s="10"/>
    </row>
    <row r="18" spans="1:19" s="91" customFormat="1" x14ac:dyDescent="0.25">
      <c r="A18" s="17" t="s">
        <v>90</v>
      </c>
      <c r="B18" s="22" t="s">
        <v>91</v>
      </c>
      <c r="C18" s="139"/>
      <c r="D18" s="139"/>
      <c r="E18" s="140">
        <v>0</v>
      </c>
      <c r="F18" s="139"/>
      <c r="G18" s="139"/>
      <c r="H18" s="140">
        <v>0</v>
      </c>
      <c r="I18" s="139"/>
      <c r="J18" s="139"/>
      <c r="K18" s="140">
        <v>0</v>
      </c>
      <c r="L18" s="139"/>
      <c r="M18" s="139"/>
      <c r="N18" s="140">
        <v>0</v>
      </c>
      <c r="O18" s="139">
        <v>0</v>
      </c>
      <c r="P18" s="139">
        <v>0</v>
      </c>
      <c r="Q18" s="140">
        <v>0</v>
      </c>
      <c r="R18" s="141">
        <f t="shared" si="3"/>
        <v>0</v>
      </c>
      <c r="S18" s="10"/>
    </row>
    <row r="19" spans="1:19" ht="51.75" thickBot="1" x14ac:dyDescent="0.3">
      <c r="A19" s="18">
        <v>8</v>
      </c>
      <c r="B19" s="23" t="s">
        <v>92</v>
      </c>
      <c r="C19" s="142">
        <v>157</v>
      </c>
      <c r="D19" s="142">
        <v>67</v>
      </c>
      <c r="E19" s="143"/>
      <c r="F19" s="142">
        <v>240</v>
      </c>
      <c r="G19" s="142">
        <v>78</v>
      </c>
      <c r="H19" s="143"/>
      <c r="I19" s="142">
        <v>226</v>
      </c>
      <c r="J19" s="142">
        <v>106</v>
      </c>
      <c r="K19" s="143"/>
      <c r="L19" s="142">
        <v>608</v>
      </c>
      <c r="M19" s="142">
        <v>67</v>
      </c>
      <c r="N19" s="143">
        <f>M19/L19-1</f>
        <v>-0.88980263157894735</v>
      </c>
      <c r="O19" s="142">
        <v>0</v>
      </c>
      <c r="P19" s="142">
        <v>0</v>
      </c>
      <c r="Q19" s="143">
        <v>0</v>
      </c>
      <c r="R19" s="144">
        <f t="shared" si="3"/>
        <v>318</v>
      </c>
      <c r="S19" s="10"/>
    </row>
  </sheetData>
  <mergeCells count="10">
    <mergeCell ref="D2:O2"/>
    <mergeCell ref="A4:A6"/>
    <mergeCell ref="B4:B6"/>
    <mergeCell ref="C4:Q4"/>
    <mergeCell ref="R4:R6"/>
    <mergeCell ref="C5:E5"/>
    <mergeCell ref="F5:H5"/>
    <mergeCell ref="I5:K5"/>
    <mergeCell ref="L5:N5"/>
    <mergeCell ref="O5:Q5"/>
  </mergeCells>
  <pageMargins left="0.7" right="0.7" top="0.75" bottom="0.75" header="0.3" footer="0.3"/>
  <pageSetup paperSize="8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7"/>
  <sheetViews>
    <sheetView workbookViewId="0">
      <selection activeCell="F14" sqref="F14"/>
    </sheetView>
  </sheetViews>
  <sheetFormatPr defaultRowHeight="15" x14ac:dyDescent="0.25"/>
  <cols>
    <col min="1" max="1" width="9.140625" style="41"/>
    <col min="2" max="2" width="32" style="41" customWidth="1"/>
    <col min="3" max="3" width="16.85546875" style="41" customWidth="1"/>
    <col min="4" max="4" width="9.140625" style="41"/>
    <col min="5" max="12" width="14.7109375" style="41" customWidth="1"/>
    <col min="13" max="16384" width="9.140625" style="41"/>
  </cols>
  <sheetData>
    <row r="4" spans="2:12" ht="79.5" customHeight="1" x14ac:dyDescent="0.25">
      <c r="B4" s="164" t="s">
        <v>97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7" spans="2:12" ht="45" customHeight="1" x14ac:dyDescent="0.25">
      <c r="B7" s="189" t="s">
        <v>98</v>
      </c>
      <c r="C7" s="189"/>
      <c r="D7" s="189"/>
      <c r="E7" s="189">
        <v>15</v>
      </c>
      <c r="F7" s="189"/>
      <c r="G7" s="189" t="s">
        <v>409</v>
      </c>
      <c r="H7" s="189"/>
      <c r="I7" s="189">
        <v>250</v>
      </c>
      <c r="J7" s="189"/>
      <c r="K7" s="189">
        <v>670</v>
      </c>
      <c r="L7" s="189"/>
    </row>
    <row r="8" spans="2:12" x14ac:dyDescent="0.25">
      <c r="B8" s="189" t="s">
        <v>99</v>
      </c>
      <c r="C8" s="189"/>
      <c r="D8" s="189"/>
      <c r="E8" s="135" t="s">
        <v>100</v>
      </c>
      <c r="F8" s="135" t="s">
        <v>101</v>
      </c>
      <c r="G8" s="135" t="s">
        <v>100</v>
      </c>
      <c r="H8" s="135" t="s">
        <v>101</v>
      </c>
      <c r="I8" s="135" t="s">
        <v>100</v>
      </c>
      <c r="J8" s="135" t="s">
        <v>101</v>
      </c>
      <c r="K8" s="135" t="s">
        <v>100</v>
      </c>
      <c r="L8" s="135" t="s">
        <v>101</v>
      </c>
    </row>
    <row r="9" spans="2:12" ht="45" x14ac:dyDescent="0.25">
      <c r="B9" s="135" t="s">
        <v>102</v>
      </c>
      <c r="C9" s="135" t="s">
        <v>103</v>
      </c>
      <c r="D9" s="135" t="s">
        <v>104</v>
      </c>
      <c r="E9" s="107"/>
      <c r="F9" s="107"/>
      <c r="G9" s="107"/>
      <c r="H9" s="107"/>
      <c r="I9" s="107"/>
      <c r="J9" s="107"/>
      <c r="K9" s="107"/>
      <c r="L9" s="107"/>
    </row>
    <row r="10" spans="2:12" ht="72.75" customHeight="1" x14ac:dyDescent="0.25">
      <c r="B10" s="189" t="s">
        <v>105</v>
      </c>
      <c r="C10" s="189" t="s">
        <v>106</v>
      </c>
      <c r="D10" s="135" t="s">
        <v>107</v>
      </c>
      <c r="E10" s="136">
        <v>5026342.5552000003</v>
      </c>
      <c r="F10" s="136">
        <v>150631.80000000002</v>
      </c>
      <c r="G10" s="137">
        <v>13314927.545400001</v>
      </c>
      <c r="H10" s="137">
        <v>5871247.0908000004</v>
      </c>
      <c r="I10" s="137">
        <v>12519812.9748</v>
      </c>
      <c r="J10" s="137">
        <v>5598380.2631999999</v>
      </c>
      <c r="K10" s="137">
        <v>16774178.9748</v>
      </c>
      <c r="L10" s="137">
        <v>8191364.1432000007</v>
      </c>
    </row>
    <row r="11" spans="2:12" x14ac:dyDescent="0.25">
      <c r="B11" s="189"/>
      <c r="C11" s="189"/>
      <c r="D11" s="135" t="s">
        <v>108</v>
      </c>
      <c r="E11" s="136">
        <v>4564651.3320000004</v>
      </c>
      <c r="F11" s="136">
        <v>150631.80000000002</v>
      </c>
      <c r="G11" s="137">
        <v>12971441.280000001</v>
      </c>
      <c r="H11" s="137">
        <v>5374466.3940000003</v>
      </c>
      <c r="I11" s="137">
        <v>14343748.260000002</v>
      </c>
      <c r="J11" s="137">
        <v>5496175.9740000004</v>
      </c>
      <c r="K11" s="137">
        <v>18598114.260000002</v>
      </c>
      <c r="L11" s="137">
        <v>8089159.8540000012</v>
      </c>
    </row>
    <row r="12" spans="2:12" x14ac:dyDescent="0.25">
      <c r="B12" s="189"/>
      <c r="C12" s="189" t="s">
        <v>109</v>
      </c>
      <c r="D12" s="135" t="s">
        <v>107</v>
      </c>
      <c r="E12" s="136">
        <v>3728218.1969999997</v>
      </c>
      <c r="F12" s="136">
        <v>150631.80000000002</v>
      </c>
      <c r="G12" s="137">
        <v>4933085.1732000001</v>
      </c>
      <c r="H12" s="137">
        <v>3660704.6717999997</v>
      </c>
      <c r="I12" s="137">
        <v>3166025.4540000004</v>
      </c>
      <c r="J12" s="137">
        <v>4880789.1612000009</v>
      </c>
      <c r="K12" s="137">
        <v>4091217.5202000001</v>
      </c>
      <c r="L12" s="137">
        <v>3166025.4540000004</v>
      </c>
    </row>
    <row r="13" spans="2:12" x14ac:dyDescent="0.25">
      <c r="B13" s="189"/>
      <c r="C13" s="189"/>
      <c r="D13" s="135" t="s">
        <v>108</v>
      </c>
      <c r="E13" s="136">
        <v>2856054.216</v>
      </c>
      <c r="F13" s="136">
        <v>150631.80000000002</v>
      </c>
      <c r="G13" s="137">
        <v>2637432.4439999997</v>
      </c>
      <c r="H13" s="137">
        <v>1671111.8460000001</v>
      </c>
      <c r="I13" s="137">
        <v>3335631.5640000002</v>
      </c>
      <c r="J13" s="137">
        <v>1674997.6259999999</v>
      </c>
      <c r="K13" s="137">
        <v>3447995.1480000005</v>
      </c>
      <c r="L13" s="137">
        <v>1843543.0020000003</v>
      </c>
    </row>
    <row r="14" spans="2:12" x14ac:dyDescent="0.25">
      <c r="B14" s="189">
        <v>750</v>
      </c>
      <c r="C14" s="189" t="s">
        <v>106</v>
      </c>
      <c r="D14" s="135" t="s">
        <v>107</v>
      </c>
      <c r="E14" s="136">
        <v>7077467.4468</v>
      </c>
      <c r="F14" s="136">
        <v>150631.80000000002</v>
      </c>
      <c r="G14" s="137">
        <v>17486716.1721</v>
      </c>
      <c r="H14" s="137">
        <v>8119660.1862000003</v>
      </c>
      <c r="I14" s="137">
        <v>15607890.826200001</v>
      </c>
      <c r="J14" s="137">
        <v>7649505.1548000006</v>
      </c>
      <c r="K14" s="137">
        <v>19862256.826200001</v>
      </c>
      <c r="L14" s="137">
        <v>10242489.0348</v>
      </c>
    </row>
    <row r="15" spans="2:12" x14ac:dyDescent="0.25">
      <c r="B15" s="189"/>
      <c r="C15" s="189"/>
      <c r="D15" s="135" t="s">
        <v>108</v>
      </c>
      <c r="E15" s="136">
        <v>6384930.6119999988</v>
      </c>
      <c r="F15" s="136">
        <v>150631.80000000002</v>
      </c>
      <c r="G15" s="137">
        <v>16971486.774</v>
      </c>
      <c r="H15" s="137">
        <v>7374489.1409999998</v>
      </c>
      <c r="I15" s="137">
        <v>18343793.754000001</v>
      </c>
      <c r="J15" s="137">
        <v>7496198.7209999999</v>
      </c>
      <c r="K15" s="137">
        <v>22598159.753999997</v>
      </c>
      <c r="L15" s="137">
        <v>10089182.601</v>
      </c>
    </row>
    <row r="16" spans="2:12" ht="28.5" x14ac:dyDescent="0.25">
      <c r="B16" s="189"/>
      <c r="C16" s="189" t="s">
        <v>109</v>
      </c>
      <c r="D16" s="135" t="s">
        <v>107</v>
      </c>
      <c r="E16" s="138" t="s">
        <v>410</v>
      </c>
      <c r="F16" s="138" t="s">
        <v>410</v>
      </c>
      <c r="G16" s="138" t="s">
        <v>410</v>
      </c>
      <c r="H16" s="138" t="s">
        <v>410</v>
      </c>
      <c r="I16" s="138" t="s">
        <v>410</v>
      </c>
      <c r="J16" s="138" t="s">
        <v>410</v>
      </c>
      <c r="K16" s="138" t="s">
        <v>410</v>
      </c>
      <c r="L16" s="138" t="s">
        <v>410</v>
      </c>
    </row>
    <row r="17" spans="2:12" ht="28.5" x14ac:dyDescent="0.25">
      <c r="B17" s="189"/>
      <c r="C17" s="189"/>
      <c r="D17" s="135" t="s">
        <v>108</v>
      </c>
      <c r="E17" s="136">
        <v>4232909.5980000002</v>
      </c>
      <c r="F17" s="136">
        <v>150631.80000000002</v>
      </c>
      <c r="G17" s="137">
        <v>3894727.9199999995</v>
      </c>
      <c r="H17" s="137">
        <v>2473337.9190000002</v>
      </c>
      <c r="I17" s="137">
        <v>4940083.7100000009</v>
      </c>
      <c r="J17" s="137">
        <v>2477223.699</v>
      </c>
      <c r="K17" s="138" t="s">
        <v>410</v>
      </c>
      <c r="L17" s="138" t="s">
        <v>410</v>
      </c>
    </row>
    <row r="18" spans="2:12" x14ac:dyDescent="0.25">
      <c r="B18" s="189">
        <v>1000</v>
      </c>
      <c r="C18" s="189" t="s">
        <v>106</v>
      </c>
      <c r="D18" s="135" t="s">
        <v>107</v>
      </c>
      <c r="E18" s="136">
        <v>9128592.3383999988</v>
      </c>
      <c r="F18" s="136">
        <v>150631.80000000002</v>
      </c>
      <c r="G18" s="137">
        <v>21658504.798800003</v>
      </c>
      <c r="H18" s="137">
        <v>10368073.2816</v>
      </c>
      <c r="I18" s="137">
        <v>18695968.6776</v>
      </c>
      <c r="J18" s="137">
        <v>9700630.0464000013</v>
      </c>
      <c r="K18" s="137">
        <v>22950334.677599996</v>
      </c>
      <c r="L18" s="137">
        <v>12293613.926400002</v>
      </c>
    </row>
    <row r="19" spans="2:12" x14ac:dyDescent="0.25">
      <c r="B19" s="189"/>
      <c r="C19" s="189"/>
      <c r="D19" s="135" t="s">
        <v>108</v>
      </c>
      <c r="E19" s="136">
        <v>8205209.8919999991</v>
      </c>
      <c r="F19" s="136">
        <v>150631.80000000002</v>
      </c>
      <c r="G19" s="137">
        <v>20971532.267999999</v>
      </c>
      <c r="H19" s="137">
        <v>9374511.8880000003</v>
      </c>
      <c r="I19" s="137">
        <v>22343839.248</v>
      </c>
      <c r="J19" s="137">
        <v>9496221.4680000003</v>
      </c>
      <c r="K19" s="137">
        <v>26598205.248</v>
      </c>
      <c r="L19" s="137">
        <v>12089205.348000001</v>
      </c>
    </row>
    <row r="20" spans="2:12" ht="28.5" x14ac:dyDescent="0.25">
      <c r="B20" s="189"/>
      <c r="C20" s="189" t="s">
        <v>109</v>
      </c>
      <c r="D20" s="135" t="s">
        <v>107</v>
      </c>
      <c r="E20" s="138" t="s">
        <v>410</v>
      </c>
      <c r="F20" s="138" t="s">
        <v>410</v>
      </c>
      <c r="G20" s="138" t="s">
        <v>410</v>
      </c>
      <c r="H20" s="138" t="s">
        <v>410</v>
      </c>
      <c r="I20" s="138" t="s">
        <v>410</v>
      </c>
      <c r="J20" s="138" t="s">
        <v>410</v>
      </c>
      <c r="K20" s="138" t="s">
        <v>410</v>
      </c>
      <c r="L20" s="138" t="s">
        <v>410</v>
      </c>
    </row>
    <row r="21" spans="2:12" ht="28.5" x14ac:dyDescent="0.25">
      <c r="B21" s="189"/>
      <c r="C21" s="189"/>
      <c r="D21" s="135" t="s">
        <v>108</v>
      </c>
      <c r="E21" s="136">
        <v>5609764.9800000004</v>
      </c>
      <c r="F21" s="136">
        <v>150631.80000000002</v>
      </c>
      <c r="G21" s="137">
        <v>5152023.3959999997</v>
      </c>
      <c r="H21" s="137">
        <v>3275563.9920000001</v>
      </c>
      <c r="I21" s="137">
        <v>6544535.8560000006</v>
      </c>
      <c r="J21" s="137">
        <v>3279449.7720000008</v>
      </c>
      <c r="K21" s="138" t="s">
        <v>410</v>
      </c>
      <c r="L21" s="138" t="s">
        <v>410</v>
      </c>
    </row>
    <row r="22" spans="2:12" x14ac:dyDescent="0.25">
      <c r="B22" s="189">
        <v>1250</v>
      </c>
      <c r="C22" s="189" t="s">
        <v>106</v>
      </c>
      <c r="D22" s="135" t="s">
        <v>107</v>
      </c>
      <c r="E22" s="136">
        <v>11179717.229999999</v>
      </c>
      <c r="F22" s="136">
        <v>150631.80000000002</v>
      </c>
      <c r="G22" s="137">
        <v>25830293.425500002</v>
      </c>
      <c r="H22" s="137">
        <v>12616486.377</v>
      </c>
      <c r="I22" s="137">
        <v>21784046.528999999</v>
      </c>
      <c r="J22" s="137">
        <v>11751754.938000001</v>
      </c>
      <c r="K22" s="137">
        <v>26038412.528999999</v>
      </c>
      <c r="L22" s="137">
        <v>14344738.818</v>
      </c>
    </row>
    <row r="23" spans="2:12" x14ac:dyDescent="0.25">
      <c r="B23" s="189"/>
      <c r="C23" s="189"/>
      <c r="D23" s="135" t="s">
        <v>108</v>
      </c>
      <c r="E23" s="136">
        <v>10025489.172</v>
      </c>
      <c r="F23" s="136">
        <v>150631.80000000002</v>
      </c>
      <c r="G23" s="137">
        <v>24971577.762000002</v>
      </c>
      <c r="H23" s="137">
        <v>11374534.635000002</v>
      </c>
      <c r="I23" s="137">
        <v>26343884.741999999</v>
      </c>
      <c r="J23" s="137">
        <v>11496244.215000002</v>
      </c>
      <c r="K23" s="137">
        <v>30598250.741999999</v>
      </c>
      <c r="L23" s="137">
        <v>14089228.095000003</v>
      </c>
    </row>
    <row r="24" spans="2:12" ht="28.5" x14ac:dyDescent="0.25">
      <c r="B24" s="189"/>
      <c r="C24" s="189" t="s">
        <v>109</v>
      </c>
      <c r="D24" s="135" t="s">
        <v>107</v>
      </c>
      <c r="E24" s="138" t="s">
        <v>410</v>
      </c>
      <c r="F24" s="138" t="s">
        <v>410</v>
      </c>
      <c r="G24" s="138" t="s">
        <v>410</v>
      </c>
      <c r="H24" s="138" t="s">
        <v>410</v>
      </c>
      <c r="I24" s="138" t="s">
        <v>410</v>
      </c>
      <c r="J24" s="138" t="s">
        <v>410</v>
      </c>
      <c r="K24" s="138" t="s">
        <v>410</v>
      </c>
      <c r="L24" s="138" t="s">
        <v>410</v>
      </c>
    </row>
    <row r="25" spans="2:12" ht="28.5" x14ac:dyDescent="0.25">
      <c r="B25" s="189"/>
      <c r="C25" s="189"/>
      <c r="D25" s="135" t="s">
        <v>108</v>
      </c>
      <c r="E25" s="136">
        <v>6986620.3620000007</v>
      </c>
      <c r="F25" s="136">
        <v>150631.80000000002</v>
      </c>
      <c r="G25" s="137">
        <v>6409318.8720000004</v>
      </c>
      <c r="H25" s="137">
        <v>4077790.0650000004</v>
      </c>
      <c r="I25" s="137">
        <v>8148988.0020000013</v>
      </c>
      <c r="J25" s="137">
        <v>4081675.8450000007</v>
      </c>
      <c r="K25" s="138" t="s">
        <v>410</v>
      </c>
      <c r="L25" s="138" t="s">
        <v>410</v>
      </c>
    </row>
    <row r="26" spans="2:12" x14ac:dyDescent="0.25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</row>
    <row r="27" spans="2:12" ht="163.5" customHeight="1" x14ac:dyDescent="0.25">
      <c r="B27" s="190" t="s">
        <v>411</v>
      </c>
      <c r="C27" s="191"/>
      <c r="D27" s="191"/>
      <c r="E27" s="191"/>
      <c r="F27" s="191"/>
      <c r="G27" s="191"/>
      <c r="H27" s="191"/>
      <c r="I27" s="191"/>
      <c r="J27" s="191"/>
      <c r="K27" s="191"/>
      <c r="L27" s="191"/>
    </row>
  </sheetData>
  <mergeCells count="20">
    <mergeCell ref="B4:L4"/>
    <mergeCell ref="B8:D8"/>
    <mergeCell ref="B10:B13"/>
    <mergeCell ref="C10:C11"/>
    <mergeCell ref="C12:C13"/>
    <mergeCell ref="B7:D7"/>
    <mergeCell ref="E7:F7"/>
    <mergeCell ref="G7:H7"/>
    <mergeCell ref="I7:J7"/>
    <mergeCell ref="K7:L7"/>
    <mergeCell ref="C16:C17"/>
    <mergeCell ref="B18:B21"/>
    <mergeCell ref="C18:C19"/>
    <mergeCell ref="C20:C21"/>
    <mergeCell ref="B27:L27"/>
    <mergeCell ref="B22:B25"/>
    <mergeCell ref="C22:C23"/>
    <mergeCell ref="C24:C25"/>
    <mergeCell ref="B14:B17"/>
    <mergeCell ref="C14:C1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36"/>
  <sheetViews>
    <sheetView tabSelected="1" topLeftCell="A7" zoomScale="85" zoomScaleNormal="85" workbookViewId="0">
      <selection activeCell="J19" sqref="J19"/>
    </sheetView>
  </sheetViews>
  <sheetFormatPr defaultRowHeight="15" x14ac:dyDescent="0.25"/>
  <cols>
    <col min="1" max="2" width="9.140625" style="41"/>
    <col min="3" max="3" width="10.7109375" style="41" bestFit="1" customWidth="1"/>
    <col min="4" max="4" width="32.5703125" style="41" customWidth="1"/>
    <col min="5" max="6" width="9.140625" style="41"/>
    <col min="7" max="7" width="17.42578125" style="41" customWidth="1"/>
    <col min="8" max="9" width="9.140625" style="41"/>
    <col min="10" max="10" width="18.42578125" style="41" customWidth="1"/>
    <col min="11" max="11" width="8.7109375" style="41" bestFit="1" customWidth="1"/>
    <col min="12" max="12" width="9.140625" style="41"/>
    <col min="13" max="13" width="15.5703125" style="41" customWidth="1"/>
    <col min="14" max="15" width="9.140625" style="41"/>
    <col min="16" max="16" width="15.42578125" style="41" customWidth="1"/>
    <col min="17" max="18" width="9.140625" style="41"/>
    <col min="19" max="19" width="13.140625" style="41" customWidth="1"/>
    <col min="20" max="20" width="0" style="76" hidden="1" customWidth="1"/>
    <col min="21" max="16384" width="9.140625" style="41"/>
  </cols>
  <sheetData>
    <row r="3" spans="3:20" ht="15" customHeight="1" x14ac:dyDescent="0.25">
      <c r="C3" s="164" t="s">
        <v>131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</row>
    <row r="4" spans="3:20" x14ac:dyDescent="0.25"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</row>
    <row r="5" spans="3:20" x14ac:dyDescent="0.25"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</row>
    <row r="6" spans="3:20" x14ac:dyDescent="0.25"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</row>
    <row r="7" spans="3:20" x14ac:dyDescent="0.25"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</row>
    <row r="8" spans="3:20" x14ac:dyDescent="0.25"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</row>
    <row r="10" spans="3:20" ht="74.25" customHeight="1" x14ac:dyDescent="0.25">
      <c r="C10" s="192" t="s">
        <v>1</v>
      </c>
      <c r="D10" s="192" t="s">
        <v>110</v>
      </c>
      <c r="E10" s="192" t="s">
        <v>111</v>
      </c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</row>
    <row r="11" spans="3:20" ht="45" customHeight="1" x14ac:dyDescent="0.25">
      <c r="C11" s="192"/>
      <c r="D11" s="192"/>
      <c r="E11" s="192" t="s">
        <v>112</v>
      </c>
      <c r="F11" s="192"/>
      <c r="G11" s="192"/>
      <c r="H11" s="192" t="s">
        <v>113</v>
      </c>
      <c r="I11" s="192"/>
      <c r="J11" s="192"/>
      <c r="K11" s="192" t="s">
        <v>114</v>
      </c>
      <c r="L11" s="192"/>
      <c r="M11" s="192"/>
      <c r="N11" s="192" t="s">
        <v>115</v>
      </c>
      <c r="O11" s="192"/>
      <c r="P11" s="192"/>
      <c r="Q11" s="192" t="s">
        <v>116</v>
      </c>
      <c r="R11" s="192"/>
      <c r="S11" s="192"/>
    </row>
    <row r="12" spans="3:20" ht="60" x14ac:dyDescent="0.25">
      <c r="C12" s="75"/>
      <c r="D12" s="75"/>
      <c r="E12" s="77">
        <v>2022</v>
      </c>
      <c r="F12" s="77">
        <v>2023</v>
      </c>
      <c r="G12" s="77" t="s">
        <v>77</v>
      </c>
      <c r="H12" s="77">
        <v>2022</v>
      </c>
      <c r="I12" s="77">
        <v>2023</v>
      </c>
      <c r="J12" s="77" t="s">
        <v>77</v>
      </c>
      <c r="K12" s="77">
        <v>2022</v>
      </c>
      <c r="L12" s="77">
        <v>2023</v>
      </c>
      <c r="M12" s="77" t="s">
        <v>77</v>
      </c>
      <c r="N12" s="77">
        <v>2022</v>
      </c>
      <c r="O12" s="77">
        <v>2023</v>
      </c>
      <c r="P12" s="77" t="s">
        <v>77</v>
      </c>
      <c r="Q12" s="77">
        <v>2022</v>
      </c>
      <c r="R12" s="77">
        <v>2023</v>
      </c>
      <c r="S12" s="77" t="s">
        <v>77</v>
      </c>
    </row>
    <row r="13" spans="3:20" x14ac:dyDescent="0.25">
      <c r="C13" s="77">
        <v>1</v>
      </c>
      <c r="D13" s="77">
        <v>2</v>
      </c>
      <c r="E13" s="77">
        <v>3</v>
      </c>
      <c r="F13" s="77">
        <v>4</v>
      </c>
      <c r="G13" s="77">
        <v>5</v>
      </c>
      <c r="H13" s="77">
        <v>6</v>
      </c>
      <c r="I13" s="77">
        <v>7</v>
      </c>
      <c r="J13" s="77">
        <v>8</v>
      </c>
      <c r="K13" s="77">
        <v>9</v>
      </c>
      <c r="L13" s="77">
        <v>10</v>
      </c>
      <c r="M13" s="77">
        <v>11</v>
      </c>
      <c r="N13" s="77">
        <v>12</v>
      </c>
      <c r="O13" s="77">
        <v>13</v>
      </c>
      <c r="P13" s="77">
        <v>14</v>
      </c>
      <c r="Q13" s="77">
        <v>15</v>
      </c>
      <c r="R13" s="77">
        <v>16</v>
      </c>
      <c r="S13" s="77">
        <v>17</v>
      </c>
    </row>
    <row r="14" spans="3:20" ht="38.25" customHeight="1" x14ac:dyDescent="0.25">
      <c r="C14" s="78" t="s">
        <v>7</v>
      </c>
      <c r="D14" s="79" t="s">
        <v>117</v>
      </c>
      <c r="E14" s="80">
        <v>7057</v>
      </c>
      <c r="F14" s="80">
        <v>5611</v>
      </c>
      <c r="G14" s="81">
        <f>F14/E14-1</f>
        <v>-0.20490293325775821</v>
      </c>
      <c r="H14" s="75"/>
      <c r="I14" s="75"/>
      <c r="J14" s="75"/>
      <c r="K14" s="80">
        <v>10179</v>
      </c>
      <c r="L14" s="80">
        <v>6578</v>
      </c>
      <c r="M14" s="81">
        <f>L14/K14-1</f>
        <v>-0.35376756066411241</v>
      </c>
      <c r="N14" s="80">
        <v>687</v>
      </c>
      <c r="O14" s="80">
        <v>568</v>
      </c>
      <c r="P14" s="81">
        <f>O14/N14-1</f>
        <v>-0.17321688500727805</v>
      </c>
      <c r="Q14" s="75"/>
      <c r="R14" s="75"/>
      <c r="S14" s="75"/>
      <c r="T14" s="76">
        <f>SUM(F14+L14+O14)</f>
        <v>12757</v>
      </c>
    </row>
    <row r="15" spans="3:20" ht="38.25" customHeight="1" x14ac:dyDescent="0.25">
      <c r="C15" s="78" t="s">
        <v>7</v>
      </c>
      <c r="D15" s="79" t="s">
        <v>118</v>
      </c>
      <c r="E15" s="80"/>
      <c r="F15" s="80"/>
      <c r="G15" s="81"/>
      <c r="H15" s="75"/>
      <c r="I15" s="75"/>
      <c r="J15" s="75"/>
      <c r="K15" s="80"/>
      <c r="L15" s="80"/>
      <c r="M15" s="81"/>
      <c r="N15" s="80"/>
      <c r="O15" s="80"/>
      <c r="P15" s="75"/>
      <c r="Q15" s="75"/>
      <c r="R15" s="75"/>
      <c r="S15" s="75"/>
    </row>
    <row r="16" spans="3:20" ht="38.25" customHeight="1" x14ac:dyDescent="0.25">
      <c r="C16" s="78" t="s">
        <v>8</v>
      </c>
      <c r="D16" s="79" t="s">
        <v>119</v>
      </c>
      <c r="E16" s="82" t="s">
        <v>313</v>
      </c>
      <c r="F16" s="82" t="s">
        <v>321</v>
      </c>
      <c r="G16" s="81">
        <f t="shared" ref="G16:G31" si="0">F16/E16-1</f>
        <v>-0.71647509578544066</v>
      </c>
      <c r="H16" s="83"/>
      <c r="I16" s="83"/>
      <c r="J16" s="83"/>
      <c r="K16" s="82" t="s">
        <v>315</v>
      </c>
      <c r="L16" s="82" t="s">
        <v>323</v>
      </c>
      <c r="M16" s="81">
        <f t="shared" ref="M16:M31" si="1">L16/K16-1</f>
        <v>-0.72989690721649492</v>
      </c>
      <c r="N16" s="84"/>
      <c r="O16" s="84"/>
      <c r="P16" s="83"/>
      <c r="Q16" s="75"/>
      <c r="R16" s="83"/>
      <c r="S16" s="75"/>
      <c r="T16" s="85">
        <f>F16+L16</f>
        <v>336</v>
      </c>
    </row>
    <row r="17" spans="3:20" ht="38.25" customHeight="1" x14ac:dyDescent="0.25">
      <c r="C17" s="78" t="s">
        <v>10</v>
      </c>
      <c r="D17" s="79" t="s">
        <v>120</v>
      </c>
      <c r="E17" s="80"/>
      <c r="F17" s="80"/>
      <c r="G17" s="81"/>
      <c r="H17" s="75"/>
      <c r="I17" s="75"/>
      <c r="J17" s="75"/>
      <c r="K17" s="80"/>
      <c r="L17" s="80"/>
      <c r="M17" s="81"/>
      <c r="N17" s="80"/>
      <c r="O17" s="80"/>
      <c r="P17" s="75"/>
      <c r="Q17" s="75"/>
      <c r="R17" s="75"/>
      <c r="S17" s="75"/>
    </row>
    <row r="18" spans="3:20" ht="38.25" customHeight="1" x14ac:dyDescent="0.25">
      <c r="C18" s="78" t="s">
        <v>11</v>
      </c>
      <c r="D18" s="79" t="s">
        <v>121</v>
      </c>
      <c r="E18" s="84"/>
      <c r="F18" s="84"/>
      <c r="G18" s="81"/>
      <c r="H18" s="83"/>
      <c r="I18" s="83"/>
      <c r="J18" s="83"/>
      <c r="K18" s="84"/>
      <c r="L18" s="84"/>
      <c r="M18" s="81"/>
      <c r="N18" s="84"/>
      <c r="O18" s="84"/>
      <c r="P18" s="83"/>
      <c r="Q18" s="83"/>
      <c r="R18" s="83"/>
      <c r="S18" s="75"/>
    </row>
    <row r="19" spans="3:20" ht="38.25" customHeight="1" x14ac:dyDescent="0.25">
      <c r="C19" s="78" t="s">
        <v>12</v>
      </c>
      <c r="D19" s="79" t="s">
        <v>122</v>
      </c>
      <c r="E19" s="80"/>
      <c r="F19" s="80"/>
      <c r="G19" s="81"/>
      <c r="H19" s="75"/>
      <c r="I19" s="75"/>
      <c r="J19" s="75"/>
      <c r="K19" s="80"/>
      <c r="L19" s="80"/>
      <c r="M19" s="81"/>
      <c r="N19" s="80"/>
      <c r="O19" s="80"/>
      <c r="P19" s="75"/>
      <c r="Q19" s="75"/>
      <c r="R19" s="75"/>
      <c r="S19" s="75"/>
    </row>
    <row r="20" spans="3:20" ht="38.25" customHeight="1" x14ac:dyDescent="0.25">
      <c r="C20" s="78" t="s">
        <v>132</v>
      </c>
      <c r="D20" s="79" t="s">
        <v>123</v>
      </c>
      <c r="E20" s="80"/>
      <c r="F20" s="80"/>
      <c r="G20" s="81"/>
      <c r="H20" s="75"/>
      <c r="I20" s="75"/>
      <c r="J20" s="75"/>
      <c r="K20" s="80"/>
      <c r="L20" s="80"/>
      <c r="M20" s="81"/>
      <c r="N20" s="80"/>
      <c r="O20" s="80"/>
      <c r="P20" s="75"/>
      <c r="Q20" s="75"/>
      <c r="R20" s="75"/>
      <c r="S20" s="75"/>
    </row>
    <row r="21" spans="3:20" ht="38.25" customHeight="1" x14ac:dyDescent="0.25">
      <c r="C21" s="78" t="s">
        <v>133</v>
      </c>
      <c r="D21" s="79" t="s">
        <v>124</v>
      </c>
      <c r="E21" s="80"/>
      <c r="F21" s="80"/>
      <c r="G21" s="81"/>
      <c r="H21" s="75"/>
      <c r="I21" s="75"/>
      <c r="J21" s="75"/>
      <c r="K21" s="80">
        <v>23</v>
      </c>
      <c r="L21" s="80">
        <v>37</v>
      </c>
      <c r="M21" s="81"/>
      <c r="N21" s="80"/>
      <c r="O21" s="80"/>
      <c r="P21" s="75"/>
      <c r="Q21" s="75"/>
      <c r="R21" s="75"/>
      <c r="S21" s="75"/>
    </row>
    <row r="22" spans="3:20" ht="38.25" customHeight="1" x14ac:dyDescent="0.25">
      <c r="C22" s="78" t="s">
        <v>13</v>
      </c>
      <c r="D22" s="79"/>
      <c r="E22" s="80"/>
      <c r="F22" s="80"/>
      <c r="G22" s="81"/>
      <c r="H22" s="75"/>
      <c r="I22" s="75"/>
      <c r="J22" s="75"/>
      <c r="K22" s="80"/>
      <c r="L22" s="80"/>
      <c r="M22" s="81"/>
      <c r="N22" s="80"/>
      <c r="O22" s="80"/>
      <c r="P22" s="75"/>
      <c r="Q22" s="75"/>
      <c r="R22" s="75"/>
      <c r="S22" s="75"/>
    </row>
    <row r="23" spans="3:20" ht="38.25" customHeight="1" x14ac:dyDescent="0.25">
      <c r="C23" s="78" t="s">
        <v>14</v>
      </c>
      <c r="D23" s="79" t="s">
        <v>125</v>
      </c>
      <c r="E23" s="86"/>
      <c r="F23" s="86"/>
      <c r="G23" s="81"/>
      <c r="H23" s="75"/>
      <c r="I23" s="75"/>
      <c r="J23" s="75"/>
      <c r="K23" s="80"/>
      <c r="L23" s="80"/>
      <c r="M23" s="81"/>
      <c r="N23" s="80"/>
      <c r="O23" s="80"/>
      <c r="P23" s="75"/>
      <c r="Q23" s="75"/>
      <c r="R23" s="75"/>
      <c r="S23" s="75"/>
    </row>
    <row r="24" spans="3:20" ht="38.25" customHeight="1" x14ac:dyDescent="0.25">
      <c r="C24" s="78" t="s">
        <v>134</v>
      </c>
      <c r="D24" s="79" t="s">
        <v>126</v>
      </c>
      <c r="E24" s="80"/>
      <c r="F24" s="80"/>
      <c r="G24" s="81"/>
      <c r="H24" s="75"/>
      <c r="I24" s="75"/>
      <c r="J24" s="75"/>
      <c r="K24" s="80"/>
      <c r="L24" s="80"/>
      <c r="M24" s="81"/>
      <c r="N24" s="80"/>
      <c r="O24" s="80"/>
      <c r="P24" s="75"/>
      <c r="Q24" s="75"/>
      <c r="R24" s="75"/>
      <c r="S24" s="75"/>
    </row>
    <row r="25" spans="3:20" ht="38.25" customHeight="1" x14ac:dyDescent="0.25">
      <c r="C25" s="78" t="s">
        <v>135</v>
      </c>
      <c r="D25" s="79" t="s">
        <v>119</v>
      </c>
      <c r="E25" s="80">
        <v>204</v>
      </c>
      <c r="F25" s="80">
        <v>173</v>
      </c>
      <c r="G25" s="81">
        <f t="shared" si="0"/>
        <v>-0.15196078431372551</v>
      </c>
      <c r="H25" s="75"/>
      <c r="I25" s="75"/>
      <c r="J25" s="75"/>
      <c r="K25" s="80">
        <v>733</v>
      </c>
      <c r="L25" s="80">
        <v>586</v>
      </c>
      <c r="M25" s="81">
        <f t="shared" si="1"/>
        <v>-0.20054570259208726</v>
      </c>
      <c r="N25" s="80"/>
      <c r="O25" s="80"/>
      <c r="P25" s="75"/>
      <c r="Q25" s="75"/>
      <c r="R25" s="75"/>
      <c r="S25" s="75"/>
    </row>
    <row r="26" spans="3:20" ht="38.25" customHeight="1" x14ac:dyDescent="0.25">
      <c r="C26" s="78" t="s">
        <v>15</v>
      </c>
      <c r="D26" s="79" t="s">
        <v>120</v>
      </c>
      <c r="E26" s="80"/>
      <c r="F26" s="80"/>
      <c r="G26" s="81"/>
      <c r="H26" s="75"/>
      <c r="I26" s="75"/>
      <c r="J26" s="75"/>
      <c r="K26" s="80"/>
      <c r="L26" s="80"/>
      <c r="M26" s="81"/>
      <c r="N26" s="80"/>
      <c r="O26" s="80"/>
      <c r="P26" s="75"/>
      <c r="Q26" s="75"/>
      <c r="R26" s="75"/>
      <c r="S26" s="75"/>
    </row>
    <row r="27" spans="3:20" ht="38.25" customHeight="1" x14ac:dyDescent="0.25">
      <c r="C27" s="78" t="s">
        <v>16</v>
      </c>
      <c r="D27" s="79" t="s">
        <v>121</v>
      </c>
      <c r="E27" s="82" t="s">
        <v>314</v>
      </c>
      <c r="F27" s="82" t="s">
        <v>322</v>
      </c>
      <c r="G27" s="81">
        <f>F27/E27-1</f>
        <v>-0.32352941176470584</v>
      </c>
      <c r="H27" s="83"/>
      <c r="I27" s="83"/>
      <c r="J27" s="83"/>
      <c r="K27" s="82" t="s">
        <v>316</v>
      </c>
      <c r="L27" s="82" t="s">
        <v>324</v>
      </c>
      <c r="M27" s="81">
        <f t="shared" si="1"/>
        <v>-0.33333333333333337</v>
      </c>
      <c r="N27" s="84"/>
      <c r="O27" s="84"/>
      <c r="P27" s="83"/>
      <c r="Q27" s="83"/>
      <c r="R27" s="83"/>
      <c r="S27" s="75"/>
    </row>
    <row r="28" spans="3:20" ht="56.25" customHeight="1" x14ac:dyDescent="0.25">
      <c r="C28" s="78" t="s">
        <v>17</v>
      </c>
      <c r="D28" s="79" t="s">
        <v>127</v>
      </c>
      <c r="E28" s="80">
        <v>632</v>
      </c>
      <c r="F28" s="80">
        <v>487</v>
      </c>
      <c r="G28" s="81">
        <f>F28/E28-1</f>
        <v>-0.22943037974683544</v>
      </c>
      <c r="H28" s="75"/>
      <c r="I28" s="75"/>
      <c r="J28" s="75"/>
      <c r="K28" s="80">
        <v>3097</v>
      </c>
      <c r="L28" s="80">
        <v>2118</v>
      </c>
      <c r="M28" s="81">
        <f t="shared" si="1"/>
        <v>-0.31611236680658705</v>
      </c>
      <c r="N28" s="80"/>
      <c r="O28" s="80"/>
      <c r="P28" s="75"/>
      <c r="Q28" s="75"/>
      <c r="R28" s="75"/>
      <c r="S28" s="75"/>
    </row>
    <row r="29" spans="3:20" ht="56.25" customHeight="1" x14ac:dyDescent="0.25">
      <c r="C29" s="78" t="s">
        <v>136</v>
      </c>
      <c r="D29" s="79" t="s">
        <v>201</v>
      </c>
      <c r="E29" s="80"/>
      <c r="F29" s="80"/>
      <c r="G29" s="81"/>
      <c r="H29" s="75"/>
      <c r="I29" s="75"/>
      <c r="J29" s="75"/>
      <c r="K29" s="80">
        <v>5253</v>
      </c>
      <c r="L29" s="80">
        <v>2008</v>
      </c>
      <c r="M29" s="81">
        <f t="shared" si="1"/>
        <v>-0.61774224252807919</v>
      </c>
      <c r="N29" s="80"/>
      <c r="O29" s="80"/>
      <c r="P29" s="75"/>
      <c r="Q29" s="75"/>
      <c r="R29" s="75"/>
      <c r="S29" s="75"/>
    </row>
    <row r="30" spans="3:20" ht="56.25" customHeight="1" x14ac:dyDescent="0.25">
      <c r="C30" s="78" t="s">
        <v>137</v>
      </c>
      <c r="D30" s="79" t="s">
        <v>128</v>
      </c>
      <c r="E30" s="80">
        <v>1437</v>
      </c>
      <c r="F30" s="80">
        <v>1226</v>
      </c>
      <c r="G30" s="81">
        <f t="shared" si="0"/>
        <v>-0.14683368128044538</v>
      </c>
      <c r="H30" s="75"/>
      <c r="I30" s="75"/>
      <c r="J30" s="75"/>
      <c r="K30" s="80">
        <v>815</v>
      </c>
      <c r="L30" s="80">
        <v>675</v>
      </c>
      <c r="M30" s="81">
        <f t="shared" si="1"/>
        <v>-0.17177914110429449</v>
      </c>
      <c r="N30" s="80">
        <v>687</v>
      </c>
      <c r="O30" s="80">
        <v>568</v>
      </c>
      <c r="P30" s="81">
        <f>O30/N30-1</f>
        <v>-0.17321688500727805</v>
      </c>
      <c r="Q30" s="75"/>
      <c r="R30" s="75"/>
      <c r="S30" s="75"/>
      <c r="T30" s="76">
        <f>SUM(F30+L30+O30)</f>
        <v>2469</v>
      </c>
    </row>
    <row r="31" spans="3:20" ht="56.25" customHeight="1" x14ac:dyDescent="0.25">
      <c r="C31" s="78" t="s">
        <v>18</v>
      </c>
      <c r="D31" s="79" t="s">
        <v>93</v>
      </c>
      <c r="E31" s="82" t="s">
        <v>313</v>
      </c>
      <c r="F31" s="82" t="s">
        <v>321</v>
      </c>
      <c r="G31" s="81">
        <f t="shared" si="0"/>
        <v>-0.71647509578544066</v>
      </c>
      <c r="H31" s="75"/>
      <c r="I31" s="83"/>
      <c r="J31" s="75"/>
      <c r="K31" s="82" t="s">
        <v>315</v>
      </c>
      <c r="L31" s="82" t="s">
        <v>323</v>
      </c>
      <c r="M31" s="81">
        <f t="shared" si="1"/>
        <v>-0.72989690721649492</v>
      </c>
      <c r="N31" s="84"/>
      <c r="O31" s="84"/>
      <c r="P31" s="75"/>
      <c r="Q31" s="75"/>
      <c r="R31" s="75"/>
      <c r="S31" s="75"/>
    </row>
    <row r="32" spans="3:20" ht="56.25" customHeight="1" x14ac:dyDescent="0.25">
      <c r="C32" s="78" t="s">
        <v>19</v>
      </c>
      <c r="D32" s="79" t="s">
        <v>129</v>
      </c>
      <c r="E32" s="80"/>
      <c r="F32" s="80"/>
      <c r="G32" s="81"/>
      <c r="H32" s="75"/>
      <c r="I32" s="75"/>
      <c r="J32" s="75"/>
      <c r="K32" s="80"/>
      <c r="L32" s="80"/>
      <c r="M32" s="81"/>
      <c r="N32" s="80"/>
      <c r="O32" s="80"/>
      <c r="P32" s="75"/>
      <c r="Q32" s="75"/>
      <c r="R32" s="75"/>
      <c r="S32" s="75"/>
    </row>
    <row r="33" spans="3:19" ht="56.25" customHeight="1" x14ac:dyDescent="0.25">
      <c r="C33" s="78" t="s">
        <v>20</v>
      </c>
      <c r="D33" s="79" t="s">
        <v>130</v>
      </c>
      <c r="E33" s="80"/>
      <c r="F33" s="80"/>
      <c r="G33" s="81"/>
      <c r="H33" s="75"/>
      <c r="I33" s="75"/>
      <c r="J33" s="75"/>
      <c r="K33" s="80"/>
      <c r="L33" s="80"/>
      <c r="M33" s="81"/>
      <c r="N33" s="80"/>
      <c r="O33" s="80"/>
      <c r="P33" s="75"/>
      <c r="Q33" s="75"/>
      <c r="R33" s="75"/>
      <c r="S33" s="75"/>
    </row>
    <row r="34" spans="3:19" ht="38.25" customHeight="1" x14ac:dyDescent="0.25">
      <c r="C34" s="78" t="s">
        <v>9</v>
      </c>
      <c r="D34" s="79" t="s">
        <v>205</v>
      </c>
      <c r="E34" s="80">
        <v>412</v>
      </c>
      <c r="F34" s="80">
        <v>431</v>
      </c>
      <c r="G34" s="81"/>
      <c r="H34" s="75"/>
      <c r="I34" s="75"/>
      <c r="J34" s="75"/>
      <c r="K34" s="80">
        <v>770</v>
      </c>
      <c r="L34" s="80">
        <v>958</v>
      </c>
      <c r="M34" s="81"/>
      <c r="N34" s="80"/>
      <c r="O34" s="80"/>
      <c r="P34" s="75"/>
      <c r="Q34" s="75"/>
      <c r="R34" s="75"/>
      <c r="S34" s="75"/>
    </row>
    <row r="35" spans="3:19" x14ac:dyDescent="0.25">
      <c r="C35" s="87"/>
    </row>
    <row r="36" spans="3:19" x14ac:dyDescent="0.25">
      <c r="K36" s="88"/>
    </row>
  </sheetData>
  <mergeCells count="9">
    <mergeCell ref="C3:S8"/>
    <mergeCell ref="C10:C11"/>
    <mergeCell ref="D10:D11"/>
    <mergeCell ref="E10:S10"/>
    <mergeCell ref="E11:G11"/>
    <mergeCell ref="H11:J11"/>
    <mergeCell ref="K11:M11"/>
    <mergeCell ref="N11:P11"/>
    <mergeCell ref="Q11:S1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"/>
  <sheetViews>
    <sheetView zoomScale="85" zoomScaleNormal="85" workbookViewId="0">
      <selection activeCell="J19" sqref="J19"/>
    </sheetView>
  </sheetViews>
  <sheetFormatPr defaultRowHeight="15" x14ac:dyDescent="0.25"/>
  <cols>
    <col min="1" max="2" width="9.140625" style="41"/>
    <col min="3" max="3" width="20.28515625" style="41" customWidth="1"/>
    <col min="4" max="4" width="11.28515625" style="41" customWidth="1"/>
    <col min="5" max="5" width="18.28515625" style="41" customWidth="1"/>
    <col min="6" max="6" width="25.28515625" style="41" customWidth="1"/>
    <col min="7" max="7" width="11" style="41" customWidth="1"/>
    <col min="8" max="8" width="21.85546875" style="41" customWidth="1"/>
    <col min="9" max="11" width="14.85546875" style="41" customWidth="1"/>
    <col min="12" max="12" width="23.140625" style="41" customWidth="1"/>
    <col min="13" max="16384" width="9.140625" style="41"/>
  </cols>
  <sheetData>
    <row r="3" spans="2:12" x14ac:dyDescent="0.25">
      <c r="B3" s="165" t="s">
        <v>148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6" spans="2:12" ht="103.5" customHeight="1" x14ac:dyDescent="0.25">
      <c r="B6" s="77" t="s">
        <v>1</v>
      </c>
      <c r="C6" s="77" t="s">
        <v>138</v>
      </c>
      <c r="D6" s="77" t="s">
        <v>139</v>
      </c>
      <c r="E6" s="77" t="s">
        <v>140</v>
      </c>
      <c r="F6" s="77" t="s">
        <v>141</v>
      </c>
      <c r="G6" s="77" t="s">
        <v>142</v>
      </c>
      <c r="H6" s="77" t="s">
        <v>143</v>
      </c>
      <c r="I6" s="77" t="s">
        <v>144</v>
      </c>
      <c r="J6" s="77" t="s">
        <v>145</v>
      </c>
      <c r="K6" s="77" t="s">
        <v>146</v>
      </c>
      <c r="L6" s="77" t="s">
        <v>147</v>
      </c>
    </row>
    <row r="7" spans="2:12" x14ac:dyDescent="0.25">
      <c r="B7" s="77">
        <v>1</v>
      </c>
      <c r="C7" s="77">
        <v>2</v>
      </c>
      <c r="D7" s="77">
        <v>3</v>
      </c>
      <c r="E7" s="77">
        <v>4</v>
      </c>
      <c r="F7" s="77">
        <v>5</v>
      </c>
      <c r="G7" s="77">
        <v>6</v>
      </c>
      <c r="H7" s="77">
        <v>7</v>
      </c>
      <c r="I7" s="77">
        <v>8</v>
      </c>
      <c r="J7" s="77">
        <v>9</v>
      </c>
      <c r="K7" s="77">
        <v>10</v>
      </c>
      <c r="L7" s="77">
        <v>11</v>
      </c>
    </row>
    <row r="8" spans="2:12" ht="135" customHeight="1" x14ac:dyDescent="0.25">
      <c r="B8" s="77">
        <v>1</v>
      </c>
      <c r="C8" s="77">
        <v>1</v>
      </c>
      <c r="D8" s="77" t="s">
        <v>319</v>
      </c>
      <c r="E8" s="77" t="s">
        <v>317</v>
      </c>
      <c r="F8" s="77" t="s">
        <v>202</v>
      </c>
      <c r="G8" s="77" t="s">
        <v>199</v>
      </c>
      <c r="H8" s="75" t="s">
        <v>320</v>
      </c>
      <c r="I8" s="132">
        <v>3207</v>
      </c>
      <c r="J8" s="132">
        <v>13</v>
      </c>
      <c r="K8" s="132">
        <v>3</v>
      </c>
      <c r="L8" s="132">
        <v>2</v>
      </c>
    </row>
    <row r="9" spans="2:12" ht="135" customHeight="1" x14ac:dyDescent="0.25">
      <c r="B9" s="77">
        <v>2</v>
      </c>
      <c r="C9" s="77">
        <v>1</v>
      </c>
      <c r="D9" s="77" t="s">
        <v>319</v>
      </c>
      <c r="E9" s="77" t="s">
        <v>318</v>
      </c>
      <c r="F9" s="77" t="s">
        <v>203</v>
      </c>
      <c r="G9" s="77" t="s">
        <v>200</v>
      </c>
      <c r="H9" s="75" t="s">
        <v>320</v>
      </c>
      <c r="I9" s="132">
        <v>3052</v>
      </c>
      <c r="J9" s="132">
        <v>13</v>
      </c>
      <c r="K9" s="132">
        <v>3</v>
      </c>
      <c r="L9" s="132">
        <v>2</v>
      </c>
    </row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topLeftCell="A4" zoomScale="85" zoomScaleNormal="85" workbookViewId="0">
      <selection activeCell="J19" sqref="J19"/>
    </sheetView>
  </sheetViews>
  <sheetFormatPr defaultRowHeight="15" x14ac:dyDescent="0.25"/>
  <cols>
    <col min="1" max="2" width="9.140625" style="41"/>
    <col min="3" max="3" width="36.85546875" style="41" customWidth="1"/>
    <col min="4" max="4" width="34" style="41" customWidth="1"/>
    <col min="5" max="5" width="17.5703125" style="41" customWidth="1"/>
    <col min="6" max="16384" width="9.140625" style="41"/>
  </cols>
  <sheetData>
    <row r="3" spans="1:14" x14ac:dyDescent="0.25">
      <c r="B3" s="165" t="s">
        <v>252</v>
      </c>
      <c r="C3" s="165"/>
      <c r="D3" s="165"/>
      <c r="E3" s="165"/>
      <c r="F3" s="74"/>
      <c r="G3" s="74"/>
      <c r="H3" s="74"/>
      <c r="I3" s="74"/>
      <c r="J3" s="74"/>
      <c r="K3" s="74"/>
      <c r="L3" s="74"/>
      <c r="M3" s="74"/>
      <c r="N3" s="74"/>
    </row>
    <row r="6" spans="1:14" x14ac:dyDescent="0.25">
      <c r="B6" s="77" t="s">
        <v>1</v>
      </c>
      <c r="C6" s="77" t="s">
        <v>149</v>
      </c>
      <c r="D6" s="77" t="s">
        <v>150</v>
      </c>
      <c r="E6" s="75"/>
    </row>
    <row r="7" spans="1:14" ht="73.5" customHeight="1" x14ac:dyDescent="0.25">
      <c r="A7" s="41" t="s">
        <v>162</v>
      </c>
      <c r="B7" s="192">
        <v>1</v>
      </c>
      <c r="C7" s="75" t="s">
        <v>151</v>
      </c>
      <c r="D7" s="192" t="s">
        <v>154</v>
      </c>
      <c r="E7" s="193" t="s">
        <v>204</v>
      </c>
    </row>
    <row r="8" spans="1:14" ht="73.5" customHeight="1" x14ac:dyDescent="0.25">
      <c r="B8" s="192"/>
      <c r="C8" s="133" t="s">
        <v>152</v>
      </c>
      <c r="D8" s="192"/>
      <c r="E8" s="193"/>
    </row>
    <row r="9" spans="1:14" ht="73.5" customHeight="1" x14ac:dyDescent="0.25">
      <c r="B9" s="192"/>
      <c r="C9" s="133" t="s">
        <v>153</v>
      </c>
      <c r="D9" s="192"/>
      <c r="E9" s="193"/>
    </row>
    <row r="10" spans="1:14" ht="73.5" customHeight="1" x14ac:dyDescent="0.25">
      <c r="B10" s="77">
        <v>2</v>
      </c>
      <c r="C10" s="75" t="s">
        <v>155</v>
      </c>
      <c r="D10" s="77" t="s">
        <v>156</v>
      </c>
      <c r="E10" s="80">
        <v>44856</v>
      </c>
    </row>
    <row r="11" spans="1:14" ht="73.5" customHeight="1" x14ac:dyDescent="0.25">
      <c r="B11" s="78" t="s">
        <v>14</v>
      </c>
      <c r="C11" s="75" t="s">
        <v>157</v>
      </c>
      <c r="D11" s="77" t="s">
        <v>156</v>
      </c>
      <c r="E11" s="80">
        <v>40532</v>
      </c>
    </row>
    <row r="12" spans="1:14" ht="73.5" customHeight="1" x14ac:dyDescent="0.25">
      <c r="B12" s="78" t="s">
        <v>15</v>
      </c>
      <c r="C12" s="75" t="s">
        <v>158</v>
      </c>
      <c r="D12" s="77" t="s">
        <v>156</v>
      </c>
      <c r="E12" s="80">
        <v>0</v>
      </c>
    </row>
    <row r="13" spans="1:14" ht="73.5" customHeight="1" x14ac:dyDescent="0.25">
      <c r="B13" s="77">
        <v>3</v>
      </c>
      <c r="C13" s="75" t="s">
        <v>159</v>
      </c>
      <c r="D13" s="77" t="s">
        <v>160</v>
      </c>
      <c r="E13" s="80">
        <v>1</v>
      </c>
    </row>
    <row r="14" spans="1:14" ht="73.5" customHeight="1" x14ac:dyDescent="0.25">
      <c r="B14" s="77">
        <v>4</v>
      </c>
      <c r="C14" s="75" t="s">
        <v>161</v>
      </c>
      <c r="D14" s="77" t="s">
        <v>160</v>
      </c>
      <c r="E14" s="80">
        <v>7</v>
      </c>
    </row>
  </sheetData>
  <mergeCells count="4">
    <mergeCell ref="B7:B9"/>
    <mergeCell ref="D7:D9"/>
    <mergeCell ref="E7:E9"/>
    <mergeCell ref="B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8"/>
  <sheetViews>
    <sheetView workbookViewId="0">
      <selection activeCell="J19" sqref="J19"/>
    </sheetView>
  </sheetViews>
  <sheetFormatPr defaultRowHeight="15" x14ac:dyDescent="0.25"/>
  <cols>
    <col min="1" max="2" width="9.140625" style="41"/>
    <col min="3" max="3" width="57.7109375" style="41" customWidth="1"/>
    <col min="4" max="4" width="15.140625" style="41" customWidth="1"/>
    <col min="5" max="5" width="26.5703125" style="41" customWidth="1"/>
    <col min="6" max="16384" width="9.140625" style="41"/>
  </cols>
  <sheetData>
    <row r="3" spans="2:13" ht="87.75" customHeight="1" x14ac:dyDescent="0.25">
      <c r="B3" s="164" t="s">
        <v>163</v>
      </c>
      <c r="C3" s="164"/>
      <c r="D3" s="164"/>
      <c r="E3" s="68"/>
      <c r="F3" s="68"/>
      <c r="G3" s="68"/>
      <c r="H3" s="68"/>
      <c r="I3" s="68"/>
      <c r="J3" s="68"/>
      <c r="K3" s="68"/>
      <c r="L3" s="68"/>
      <c r="M3" s="68"/>
    </row>
    <row r="5" spans="2:13" x14ac:dyDescent="0.25">
      <c r="D5" s="41" t="s">
        <v>167</v>
      </c>
    </row>
    <row r="6" spans="2:13" ht="53.25" customHeight="1" x14ac:dyDescent="0.25">
      <c r="B6" s="69">
        <v>1</v>
      </c>
      <c r="C6" s="70" t="s">
        <v>164</v>
      </c>
      <c r="D6" s="71"/>
    </row>
    <row r="7" spans="2:13" ht="27" customHeight="1" x14ac:dyDescent="0.25">
      <c r="B7" s="72" t="s">
        <v>8</v>
      </c>
      <c r="C7" s="70" t="s">
        <v>165</v>
      </c>
      <c r="D7" s="71">
        <v>37</v>
      </c>
    </row>
    <row r="8" spans="2:13" ht="92.25" customHeight="1" x14ac:dyDescent="0.25">
      <c r="B8" s="72" t="s">
        <v>10</v>
      </c>
      <c r="C8" s="70" t="s">
        <v>166</v>
      </c>
      <c r="D8" s="71">
        <v>2469</v>
      </c>
      <c r="E8" s="73" t="str">
        <f>'Прил 7_4.1 Колич-во обращений'!$D$18</f>
        <v>качество обслуживания</v>
      </c>
    </row>
  </sheetData>
  <mergeCells count="1">
    <mergeCell ref="B3:D3"/>
  </mergeCells>
  <hyperlinks>
    <hyperlink ref="E8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V7"/>
  <sheetViews>
    <sheetView workbookViewId="0">
      <selection activeCell="D22" sqref="D22"/>
    </sheetView>
  </sheetViews>
  <sheetFormatPr defaultRowHeight="15" x14ac:dyDescent="0.25"/>
  <cols>
    <col min="1" max="16384" width="9.140625" style="41"/>
  </cols>
  <sheetData>
    <row r="5" spans="3:22" x14ac:dyDescent="0.25">
      <c r="C5" s="41" t="s">
        <v>168</v>
      </c>
    </row>
    <row r="7" spans="3:22" ht="37.5" customHeight="1" x14ac:dyDescent="0.25">
      <c r="C7" s="194" t="s">
        <v>253</v>
      </c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</row>
  </sheetData>
  <mergeCells count="1">
    <mergeCell ref="C7:V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6"/>
  <sheetViews>
    <sheetView workbookViewId="0">
      <selection activeCell="D22" sqref="D22"/>
    </sheetView>
  </sheetViews>
  <sheetFormatPr defaultRowHeight="15" x14ac:dyDescent="0.25"/>
  <cols>
    <col min="1" max="16384" width="9.140625" style="41"/>
  </cols>
  <sheetData>
    <row r="2" spans="3:14" ht="15" customHeight="1" x14ac:dyDescent="0.25">
      <c r="C2" s="164" t="s">
        <v>383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3:14" x14ac:dyDescent="0.25"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3:14" x14ac:dyDescent="0.25"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3:14" x14ac:dyDescent="0.25"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3:14" x14ac:dyDescent="0.25"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3:14" x14ac:dyDescent="0.25"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3:14" x14ac:dyDescent="0.25"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3:14" x14ac:dyDescent="0.25"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3:14" x14ac:dyDescent="0.25"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</row>
    <row r="11" spans="3:14" x14ac:dyDescent="0.25"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3:14" x14ac:dyDescent="0.25"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3:14" x14ac:dyDescent="0.25"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3:14" x14ac:dyDescent="0.25"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3:14" x14ac:dyDescent="0.25"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3:14" x14ac:dyDescent="0.25"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3:14" x14ac:dyDescent="0.25"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</row>
    <row r="18" spans="3:14" x14ac:dyDescent="0.25"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</row>
    <row r="19" spans="3:14" x14ac:dyDescent="0.25"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</row>
    <row r="20" spans="3:14" x14ac:dyDescent="0.25"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</row>
    <row r="21" spans="3:14" ht="60.75" customHeight="1" x14ac:dyDescent="0.25"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</row>
    <row r="22" spans="3:14" ht="15.75" thickBot="1" x14ac:dyDescent="0.3"/>
    <row r="23" spans="3:14" ht="15.75" thickBot="1" x14ac:dyDescent="0.3">
      <c r="C23" s="60" t="s">
        <v>208</v>
      </c>
      <c r="D23" s="198" t="s">
        <v>209</v>
      </c>
      <c r="E23" s="198"/>
      <c r="F23" s="198"/>
      <c r="G23" s="198"/>
      <c r="H23" s="198"/>
      <c r="I23" s="198"/>
      <c r="J23" s="198"/>
      <c r="K23" s="198"/>
      <c r="L23" s="198"/>
      <c r="M23" s="198"/>
      <c r="N23" s="198"/>
    </row>
    <row r="24" spans="3:14" ht="30" customHeight="1" thickBot="1" x14ac:dyDescent="0.3">
      <c r="C24" s="64">
        <v>1</v>
      </c>
      <c r="D24" s="199" t="s">
        <v>238</v>
      </c>
      <c r="E24" s="199"/>
      <c r="F24" s="199"/>
      <c r="G24" s="199"/>
      <c r="H24" s="199"/>
      <c r="I24" s="199"/>
      <c r="J24" s="199"/>
      <c r="K24" s="199"/>
      <c r="L24" s="199"/>
      <c r="M24" s="199"/>
      <c r="N24" s="199"/>
    </row>
    <row r="25" spans="3:14" ht="30" customHeight="1" thickBot="1" x14ac:dyDescent="0.3">
      <c r="C25" s="64">
        <v>2</v>
      </c>
      <c r="D25" s="195" t="s">
        <v>239</v>
      </c>
      <c r="E25" s="196"/>
      <c r="F25" s="196"/>
      <c r="G25" s="196"/>
      <c r="H25" s="196"/>
      <c r="I25" s="196"/>
      <c r="J25" s="196"/>
      <c r="K25" s="196"/>
      <c r="L25" s="196"/>
      <c r="M25" s="196"/>
      <c r="N25" s="197"/>
    </row>
    <row r="26" spans="3:14" ht="59.25" customHeight="1" thickBot="1" x14ac:dyDescent="0.3">
      <c r="C26" s="64">
        <v>3</v>
      </c>
      <c r="D26" s="195" t="s">
        <v>210</v>
      </c>
      <c r="E26" s="196"/>
      <c r="F26" s="196"/>
      <c r="G26" s="196"/>
      <c r="H26" s="196"/>
      <c r="I26" s="196"/>
      <c r="J26" s="196"/>
      <c r="K26" s="196"/>
      <c r="L26" s="196"/>
      <c r="M26" s="196"/>
      <c r="N26" s="197"/>
    </row>
  </sheetData>
  <mergeCells count="5">
    <mergeCell ref="D25:N25"/>
    <mergeCell ref="D26:N26"/>
    <mergeCell ref="C2:N21"/>
    <mergeCell ref="D23:N23"/>
    <mergeCell ref="D24:N2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31"/>
  <sheetViews>
    <sheetView workbookViewId="0">
      <selection activeCell="D22" sqref="D22"/>
    </sheetView>
  </sheetViews>
  <sheetFormatPr defaultRowHeight="15" x14ac:dyDescent="0.25"/>
  <cols>
    <col min="1" max="16384" width="9.140625" style="41"/>
  </cols>
  <sheetData>
    <row r="3" spans="3:15" ht="9" customHeight="1" x14ac:dyDescent="0.25">
      <c r="C3" s="164" t="s">
        <v>169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3:15" ht="9" customHeight="1" x14ac:dyDescent="0.25"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</row>
    <row r="5" spans="3:15" ht="9" customHeight="1" x14ac:dyDescent="0.25"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3:15" ht="9" customHeight="1" x14ac:dyDescent="0.25"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</row>
    <row r="7" spans="3:15" ht="9" customHeight="1" x14ac:dyDescent="0.25"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</row>
    <row r="8" spans="3:15" ht="9" customHeight="1" x14ac:dyDescent="0.25"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</row>
    <row r="9" spans="3:15" ht="9" customHeight="1" x14ac:dyDescent="0.25"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</row>
    <row r="10" spans="3:15" ht="9" customHeight="1" x14ac:dyDescent="0.25"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</row>
    <row r="11" spans="3:15" ht="15.75" thickBot="1" x14ac:dyDescent="0.3"/>
    <row r="12" spans="3:15" ht="15.75" thickBot="1" x14ac:dyDescent="0.3">
      <c r="C12" s="60" t="s">
        <v>208</v>
      </c>
      <c r="D12" s="200" t="s">
        <v>211</v>
      </c>
      <c r="E12" s="201"/>
      <c r="F12" s="201"/>
      <c r="G12" s="201"/>
      <c r="H12" s="201"/>
      <c r="I12" s="201"/>
      <c r="J12" s="201"/>
      <c r="K12" s="201"/>
      <c r="L12" s="202"/>
      <c r="M12" s="200" t="s">
        <v>212</v>
      </c>
      <c r="N12" s="201"/>
      <c r="O12" s="202"/>
    </row>
    <row r="13" spans="3:15" ht="15.75" thickBot="1" x14ac:dyDescent="0.3">
      <c r="C13" s="64">
        <v>1</v>
      </c>
      <c r="D13" s="203" t="s">
        <v>213</v>
      </c>
      <c r="E13" s="204"/>
      <c r="F13" s="204"/>
      <c r="G13" s="204"/>
      <c r="H13" s="204"/>
      <c r="I13" s="204"/>
      <c r="J13" s="204"/>
      <c r="K13" s="204"/>
      <c r="L13" s="205"/>
      <c r="M13" s="209"/>
      <c r="N13" s="210"/>
      <c r="O13" s="211"/>
    </row>
    <row r="14" spans="3:15" ht="15.75" thickBot="1" x14ac:dyDescent="0.3">
      <c r="C14" s="65" t="s">
        <v>8</v>
      </c>
      <c r="D14" s="206" t="s">
        <v>215</v>
      </c>
      <c r="E14" s="207"/>
      <c r="F14" s="207"/>
      <c r="G14" s="207"/>
      <c r="H14" s="207"/>
      <c r="I14" s="207"/>
      <c r="J14" s="207"/>
      <c r="K14" s="207"/>
      <c r="L14" s="208"/>
      <c r="M14" s="209" t="s">
        <v>214</v>
      </c>
      <c r="N14" s="210"/>
      <c r="O14" s="211"/>
    </row>
    <row r="15" spans="3:15" ht="15.75" thickBot="1" x14ac:dyDescent="0.3">
      <c r="C15" s="65" t="s">
        <v>10</v>
      </c>
      <c r="D15" s="206" t="s">
        <v>216</v>
      </c>
      <c r="E15" s="207"/>
      <c r="F15" s="207"/>
      <c r="G15" s="207"/>
      <c r="H15" s="207"/>
      <c r="I15" s="207"/>
      <c r="J15" s="207"/>
      <c r="K15" s="207"/>
      <c r="L15" s="208"/>
      <c r="M15" s="209" t="s">
        <v>214</v>
      </c>
      <c r="N15" s="210"/>
      <c r="O15" s="211"/>
    </row>
    <row r="16" spans="3:15" ht="15.75" thickBot="1" x14ac:dyDescent="0.3">
      <c r="C16" s="65" t="s">
        <v>11</v>
      </c>
      <c r="D16" s="206" t="s">
        <v>217</v>
      </c>
      <c r="E16" s="207"/>
      <c r="F16" s="207"/>
      <c r="G16" s="207"/>
      <c r="H16" s="207"/>
      <c r="I16" s="207"/>
      <c r="J16" s="207"/>
      <c r="K16" s="207"/>
      <c r="L16" s="208"/>
      <c r="M16" s="209" t="s">
        <v>214</v>
      </c>
      <c r="N16" s="210"/>
      <c r="O16" s="211"/>
    </row>
    <row r="17" spans="3:15" ht="15.75" thickBot="1" x14ac:dyDescent="0.3">
      <c r="C17" s="65" t="s">
        <v>218</v>
      </c>
      <c r="D17" s="203" t="s">
        <v>219</v>
      </c>
      <c r="E17" s="204"/>
      <c r="F17" s="204"/>
      <c r="G17" s="204"/>
      <c r="H17" s="204"/>
      <c r="I17" s="204"/>
      <c r="J17" s="204"/>
      <c r="K17" s="204"/>
      <c r="L17" s="205"/>
      <c r="M17" s="209"/>
      <c r="N17" s="210"/>
      <c r="O17" s="211"/>
    </row>
    <row r="18" spans="3:15" ht="15.75" thickBot="1" x14ac:dyDescent="0.3">
      <c r="C18" s="65" t="s">
        <v>14</v>
      </c>
      <c r="D18" s="206" t="s">
        <v>220</v>
      </c>
      <c r="E18" s="207"/>
      <c r="F18" s="207"/>
      <c r="G18" s="207"/>
      <c r="H18" s="207"/>
      <c r="I18" s="207"/>
      <c r="J18" s="207"/>
      <c r="K18" s="207"/>
      <c r="L18" s="208"/>
      <c r="M18" s="209" t="s">
        <v>214</v>
      </c>
      <c r="N18" s="210"/>
      <c r="O18" s="211"/>
    </row>
    <row r="19" spans="3:15" ht="15.75" thickBot="1" x14ac:dyDescent="0.3">
      <c r="C19" s="65" t="s">
        <v>15</v>
      </c>
      <c r="D19" s="206" t="s">
        <v>221</v>
      </c>
      <c r="E19" s="207"/>
      <c r="F19" s="207"/>
      <c r="G19" s="207"/>
      <c r="H19" s="207"/>
      <c r="I19" s="207"/>
      <c r="J19" s="207"/>
      <c r="K19" s="207"/>
      <c r="L19" s="208"/>
      <c r="M19" s="209" t="s">
        <v>214</v>
      </c>
      <c r="N19" s="210"/>
      <c r="O19" s="211"/>
    </row>
    <row r="20" spans="3:15" ht="15.75" thickBot="1" x14ac:dyDescent="0.3">
      <c r="C20" s="65" t="s">
        <v>16</v>
      </c>
      <c r="D20" s="206" t="s">
        <v>222</v>
      </c>
      <c r="E20" s="207"/>
      <c r="F20" s="207"/>
      <c r="G20" s="207"/>
      <c r="H20" s="207"/>
      <c r="I20" s="207"/>
      <c r="J20" s="207"/>
      <c r="K20" s="207"/>
      <c r="L20" s="208"/>
      <c r="M20" s="209" t="s">
        <v>214</v>
      </c>
      <c r="N20" s="210"/>
      <c r="O20" s="211"/>
    </row>
    <row r="21" spans="3:15" ht="15.75" thickBot="1" x14ac:dyDescent="0.3">
      <c r="C21" s="65" t="s">
        <v>223</v>
      </c>
      <c r="D21" s="203" t="s">
        <v>224</v>
      </c>
      <c r="E21" s="204"/>
      <c r="F21" s="204"/>
      <c r="G21" s="204"/>
      <c r="H21" s="204"/>
      <c r="I21" s="204"/>
      <c r="J21" s="204"/>
      <c r="K21" s="204"/>
      <c r="L21" s="205"/>
      <c r="M21" s="209"/>
      <c r="N21" s="210"/>
      <c r="O21" s="211"/>
    </row>
    <row r="22" spans="3:15" ht="15.75" thickBot="1" x14ac:dyDescent="0.3">
      <c r="C22" s="65" t="s">
        <v>19</v>
      </c>
      <c r="D22" s="206"/>
      <c r="E22" s="207"/>
      <c r="F22" s="207"/>
      <c r="G22" s="207"/>
      <c r="H22" s="207"/>
      <c r="I22" s="207"/>
      <c r="J22" s="207"/>
      <c r="K22" s="207"/>
      <c r="L22" s="208"/>
      <c r="M22" s="209" t="s">
        <v>214</v>
      </c>
      <c r="N22" s="210"/>
      <c r="O22" s="211"/>
    </row>
    <row r="23" spans="3:15" ht="15.75" thickBot="1" x14ac:dyDescent="0.3">
      <c r="C23" s="65" t="s">
        <v>20</v>
      </c>
      <c r="D23" s="206" t="s">
        <v>225</v>
      </c>
      <c r="E23" s="207"/>
      <c r="F23" s="207"/>
      <c r="G23" s="207"/>
      <c r="H23" s="207"/>
      <c r="I23" s="207"/>
      <c r="J23" s="207"/>
      <c r="K23" s="207"/>
      <c r="L23" s="208"/>
      <c r="M23" s="209" t="s">
        <v>214</v>
      </c>
      <c r="N23" s="210"/>
      <c r="O23" s="211"/>
    </row>
    <row r="24" spans="3:15" ht="15.75" thickBot="1" x14ac:dyDescent="0.3">
      <c r="C24" s="65" t="s">
        <v>9</v>
      </c>
      <c r="D24" s="206" t="s">
        <v>226</v>
      </c>
      <c r="E24" s="207"/>
      <c r="F24" s="207"/>
      <c r="G24" s="207"/>
      <c r="H24" s="207"/>
      <c r="I24" s="207"/>
      <c r="J24" s="207"/>
      <c r="K24" s="207"/>
      <c r="L24" s="208"/>
      <c r="M24" s="209" t="s">
        <v>214</v>
      </c>
      <c r="N24" s="210"/>
      <c r="O24" s="211"/>
    </row>
    <row r="25" spans="3:15" ht="15.75" thickBot="1" x14ac:dyDescent="0.3">
      <c r="C25" s="65" t="s">
        <v>227</v>
      </c>
      <c r="D25" s="203" t="s">
        <v>228</v>
      </c>
      <c r="E25" s="207"/>
      <c r="F25" s="207"/>
      <c r="G25" s="207"/>
      <c r="H25" s="207"/>
      <c r="I25" s="207"/>
      <c r="J25" s="207"/>
      <c r="K25" s="207"/>
      <c r="L25" s="208"/>
      <c r="M25" s="209"/>
      <c r="N25" s="210"/>
      <c r="O25" s="211"/>
    </row>
    <row r="26" spans="3:15" ht="15.75" thickBot="1" x14ac:dyDescent="0.3">
      <c r="C26" s="65" t="s">
        <v>22</v>
      </c>
      <c r="D26" s="206" t="s">
        <v>229</v>
      </c>
      <c r="E26" s="207"/>
      <c r="F26" s="207"/>
      <c r="G26" s="207"/>
      <c r="H26" s="207"/>
      <c r="I26" s="207"/>
      <c r="J26" s="207"/>
      <c r="K26" s="207"/>
      <c r="L26" s="208"/>
      <c r="M26" s="209" t="s">
        <v>214</v>
      </c>
      <c r="N26" s="210"/>
      <c r="O26" s="211"/>
    </row>
    <row r="27" spans="3:15" ht="15.75" thickBot="1" x14ac:dyDescent="0.3">
      <c r="C27" s="65" t="s">
        <v>23</v>
      </c>
      <c r="D27" s="213" t="s">
        <v>230</v>
      </c>
      <c r="E27" s="213"/>
      <c r="F27" s="213"/>
      <c r="G27" s="213"/>
      <c r="H27" s="213"/>
      <c r="I27" s="213"/>
      <c r="J27" s="213"/>
      <c r="K27" s="213"/>
      <c r="L27" s="213"/>
      <c r="M27" s="212" t="s">
        <v>214</v>
      </c>
      <c r="N27" s="212"/>
      <c r="O27" s="212"/>
    </row>
    <row r="28" spans="3:15" x14ac:dyDescent="0.25"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3:15" x14ac:dyDescent="0.25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3:15" x14ac:dyDescent="0.25"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3:15" x14ac:dyDescent="0.25">
      <c r="C31" s="66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</sheetData>
  <mergeCells count="33"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D24:L24"/>
    <mergeCell ref="D25:L25"/>
    <mergeCell ref="D26:L26"/>
    <mergeCell ref="D27:L27"/>
    <mergeCell ref="D19:L19"/>
    <mergeCell ref="D20:L20"/>
    <mergeCell ref="D21:L21"/>
    <mergeCell ref="D22:L22"/>
    <mergeCell ref="D23:L23"/>
    <mergeCell ref="D16:L16"/>
    <mergeCell ref="D17:L17"/>
    <mergeCell ref="D18:L18"/>
    <mergeCell ref="M12:O12"/>
    <mergeCell ref="M13:O13"/>
    <mergeCell ref="M14:O14"/>
    <mergeCell ref="M15:O15"/>
    <mergeCell ref="M16:O16"/>
    <mergeCell ref="M17:O17"/>
    <mergeCell ref="M18:O18"/>
    <mergeCell ref="C3:O10"/>
    <mergeCell ref="D12:L12"/>
    <mergeCell ref="D13:L13"/>
    <mergeCell ref="D14:L14"/>
    <mergeCell ref="D1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topLeftCell="A12" zoomScaleNormal="100" workbookViewId="0">
      <selection activeCell="C20" sqref="C20:H24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65.85546875" customWidth="1"/>
  </cols>
  <sheetData>
    <row r="2" spans="4:8" x14ac:dyDescent="0.25">
      <c r="H2" s="24" t="s">
        <v>58</v>
      </c>
    </row>
    <row r="3" spans="4:8" x14ac:dyDescent="0.25">
      <c r="H3" s="24" t="s">
        <v>59</v>
      </c>
    </row>
    <row r="4" spans="4:8" x14ac:dyDescent="0.25">
      <c r="H4" s="24" t="s">
        <v>60</v>
      </c>
    </row>
    <row r="5" spans="4:8" x14ac:dyDescent="0.25">
      <c r="H5" s="24" t="s">
        <v>61</v>
      </c>
    </row>
    <row r="6" spans="4:8" x14ac:dyDescent="0.25">
      <c r="H6" s="25"/>
    </row>
    <row r="7" spans="4:8" x14ac:dyDescent="0.25">
      <c r="D7" s="1" t="s">
        <v>62</v>
      </c>
      <c r="H7" s="1"/>
    </row>
    <row r="8" spans="4:8" x14ac:dyDescent="0.25">
      <c r="D8" s="26" t="s">
        <v>265</v>
      </c>
      <c r="H8" s="1"/>
    </row>
    <row r="9" spans="4:8" x14ac:dyDescent="0.25">
      <c r="D9" s="1" t="s">
        <v>63</v>
      </c>
      <c r="H9" s="1"/>
    </row>
    <row r="10" spans="4:8" x14ac:dyDescent="0.25">
      <c r="D10" s="1"/>
      <c r="H10" s="1"/>
    </row>
    <row r="11" spans="4:8" ht="30" x14ac:dyDescent="0.25">
      <c r="D11" s="37" t="s">
        <v>382</v>
      </c>
      <c r="H11" s="2"/>
    </row>
    <row r="12" spans="4:8" ht="27" x14ac:dyDescent="0.25">
      <c r="D12" s="37" t="s">
        <v>381</v>
      </c>
      <c r="H12" s="1"/>
    </row>
    <row r="13" spans="4:8" hidden="1" x14ac:dyDescent="0.25">
      <c r="D13" s="40"/>
      <c r="H13" s="1"/>
    </row>
    <row r="14" spans="4:8" ht="40.5" x14ac:dyDescent="0.25">
      <c r="D14" s="37" t="s">
        <v>291</v>
      </c>
      <c r="H14" s="2"/>
    </row>
    <row r="15" spans="4:8" ht="54" x14ac:dyDescent="0.25">
      <c r="D15" s="37" t="s">
        <v>292</v>
      </c>
      <c r="H15" s="1"/>
    </row>
    <row r="16" spans="4:8" ht="36.75" customHeight="1" x14ac:dyDescent="0.25">
      <c r="D16" s="37" t="s">
        <v>293</v>
      </c>
      <c r="H16" s="1"/>
    </row>
    <row r="17" spans="3:8" x14ac:dyDescent="0.25">
      <c r="D17" s="37"/>
      <c r="H17" s="1"/>
    </row>
    <row r="18" spans="3:8" x14ac:dyDescent="0.25">
      <c r="D18" s="37" t="s">
        <v>64</v>
      </c>
      <c r="H18" s="1"/>
    </row>
    <row r="20" spans="3:8" ht="30" x14ac:dyDescent="0.25">
      <c r="C20" s="35" t="s">
        <v>52</v>
      </c>
      <c r="D20" s="35" t="s">
        <v>53</v>
      </c>
      <c r="E20" s="35" t="s">
        <v>54</v>
      </c>
      <c r="F20" s="35" t="s">
        <v>55</v>
      </c>
      <c r="G20" s="35" t="s">
        <v>56</v>
      </c>
      <c r="H20" s="35" t="s">
        <v>57</v>
      </c>
    </row>
    <row r="21" spans="3:8" ht="222.75" customHeight="1" x14ac:dyDescent="0.25">
      <c r="C21" s="38">
        <v>1</v>
      </c>
      <c r="D21" s="39" t="s">
        <v>361</v>
      </c>
      <c r="E21" s="39" t="s">
        <v>362</v>
      </c>
      <c r="F21" s="39" t="s">
        <v>363</v>
      </c>
      <c r="G21" s="39" t="s">
        <v>364</v>
      </c>
      <c r="H21" s="39" t="s">
        <v>365</v>
      </c>
    </row>
    <row r="22" spans="3:8" ht="276" customHeight="1" x14ac:dyDescent="0.25">
      <c r="C22" s="38">
        <v>2</v>
      </c>
      <c r="D22" s="39" t="s">
        <v>366</v>
      </c>
      <c r="E22" s="39" t="s">
        <v>367</v>
      </c>
      <c r="F22" s="39" t="s">
        <v>368</v>
      </c>
      <c r="G22" s="39" t="s">
        <v>369</v>
      </c>
      <c r="H22" s="39" t="s">
        <v>370</v>
      </c>
    </row>
    <row r="23" spans="3:8" ht="216" customHeight="1" x14ac:dyDescent="0.25">
      <c r="C23" s="38">
        <v>3</v>
      </c>
      <c r="D23" s="39" t="s">
        <v>371</v>
      </c>
      <c r="E23" s="39" t="s">
        <v>372</v>
      </c>
      <c r="F23" s="39" t="s">
        <v>373</v>
      </c>
      <c r="G23" s="39" t="s">
        <v>374</v>
      </c>
      <c r="H23" s="39" t="s">
        <v>375</v>
      </c>
    </row>
    <row r="24" spans="3:8" ht="165" x14ac:dyDescent="0.25">
      <c r="C24" s="38">
        <v>4</v>
      </c>
      <c r="D24" s="39" t="s">
        <v>376</v>
      </c>
      <c r="E24" s="39" t="s">
        <v>377</v>
      </c>
      <c r="F24" s="39" t="s">
        <v>378</v>
      </c>
      <c r="G24" s="39" t="s">
        <v>379</v>
      </c>
      <c r="H24" s="39" t="s">
        <v>380</v>
      </c>
    </row>
    <row r="25" spans="3:8" x14ac:dyDescent="0.25">
      <c r="H25" t="s">
        <v>289</v>
      </c>
    </row>
    <row r="26" spans="3:8" x14ac:dyDescent="0.25">
      <c r="D26" t="s">
        <v>290</v>
      </c>
    </row>
    <row r="27" spans="3:8" x14ac:dyDescent="0.25">
      <c r="D27" s="28"/>
    </row>
    <row r="28" spans="3:8" x14ac:dyDescent="0.25">
      <c r="D28" s="28" t="s">
        <v>65</v>
      </c>
    </row>
    <row r="29" spans="3:8" x14ac:dyDescent="0.25">
      <c r="D29" s="28" t="s">
        <v>66</v>
      </c>
    </row>
    <row r="30" spans="3:8" ht="45" x14ac:dyDescent="0.25">
      <c r="D30" s="28" t="s">
        <v>67</v>
      </c>
    </row>
    <row r="31" spans="3:8" ht="75" x14ac:dyDescent="0.25">
      <c r="D31" s="28" t="s">
        <v>68</v>
      </c>
    </row>
    <row r="32" spans="3:8" x14ac:dyDescent="0.25">
      <c r="D32" s="2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8"/>
  <sheetViews>
    <sheetView workbookViewId="0">
      <selection activeCell="D22" sqref="D22"/>
    </sheetView>
  </sheetViews>
  <sheetFormatPr defaultRowHeight="15" x14ac:dyDescent="0.25"/>
  <cols>
    <col min="1" max="2" width="9.140625" style="41"/>
    <col min="3" max="3" width="6.7109375" style="41" customWidth="1"/>
    <col min="4" max="16384" width="9.140625" style="41"/>
  </cols>
  <sheetData>
    <row r="3" spans="3:14" ht="8.25" customHeight="1" x14ac:dyDescent="0.25">
      <c r="C3" s="164" t="s">
        <v>254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3:14" ht="8.25" customHeight="1" x14ac:dyDescent="0.25"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3:14" ht="8.25" customHeight="1" x14ac:dyDescent="0.25"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3:14" ht="8.25" customHeight="1" x14ac:dyDescent="0.25"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3:14" ht="8.25" customHeight="1" x14ac:dyDescent="0.25"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3:14" ht="15.75" thickBot="1" x14ac:dyDescent="0.3"/>
    <row r="9" spans="3:14" ht="15.75" thickBot="1" x14ac:dyDescent="0.3">
      <c r="C9" s="60" t="s">
        <v>231</v>
      </c>
      <c r="D9" s="200" t="s">
        <v>232</v>
      </c>
      <c r="E9" s="201"/>
      <c r="F9" s="201"/>
      <c r="G9" s="201"/>
      <c r="H9" s="201"/>
      <c r="I9" s="201"/>
      <c r="J9" s="201"/>
      <c r="K9" s="201"/>
      <c r="L9" s="201"/>
      <c r="M9" s="201"/>
      <c r="N9" s="202"/>
    </row>
    <row r="10" spans="3:14" ht="15.75" thickBot="1" x14ac:dyDescent="0.3">
      <c r="C10" s="61">
        <v>1</v>
      </c>
      <c r="D10" s="214" t="s">
        <v>240</v>
      </c>
      <c r="E10" s="215"/>
      <c r="F10" s="215"/>
      <c r="G10" s="215"/>
      <c r="H10" s="215"/>
      <c r="I10" s="215"/>
      <c r="J10" s="215"/>
      <c r="K10" s="215"/>
      <c r="L10" s="215"/>
      <c r="M10" s="215"/>
      <c r="N10" s="216"/>
    </row>
    <row r="11" spans="3:14" ht="15.75" thickBot="1" x14ac:dyDescent="0.3">
      <c r="C11" s="61">
        <v>2</v>
      </c>
      <c r="D11" s="214" t="s">
        <v>233</v>
      </c>
      <c r="E11" s="215"/>
      <c r="F11" s="215"/>
      <c r="G11" s="215"/>
      <c r="H11" s="215"/>
      <c r="I11" s="215"/>
      <c r="J11" s="215"/>
      <c r="K11" s="215"/>
      <c r="L11" s="215"/>
      <c r="M11" s="215"/>
      <c r="N11" s="216"/>
    </row>
    <row r="12" spans="3:14" ht="15.75" thickBot="1" x14ac:dyDescent="0.3">
      <c r="C12" s="61">
        <v>3</v>
      </c>
      <c r="D12" s="214" t="s">
        <v>241</v>
      </c>
      <c r="E12" s="215"/>
      <c r="F12" s="215"/>
      <c r="G12" s="215"/>
      <c r="H12" s="215"/>
      <c r="I12" s="215"/>
      <c r="J12" s="215"/>
      <c r="K12" s="215"/>
      <c r="L12" s="215"/>
      <c r="M12" s="215"/>
      <c r="N12" s="216"/>
    </row>
    <row r="13" spans="3:14" ht="15.75" thickBot="1" x14ac:dyDescent="0.3">
      <c r="C13" s="61">
        <v>4</v>
      </c>
      <c r="D13" s="214" t="s">
        <v>234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6"/>
    </row>
    <row r="14" spans="3:14" ht="15.75" thickBot="1" x14ac:dyDescent="0.3">
      <c r="C14" s="61">
        <v>5</v>
      </c>
      <c r="D14" s="214" t="s">
        <v>235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6"/>
    </row>
    <row r="15" spans="3:14" ht="15.75" thickBot="1" x14ac:dyDescent="0.3">
      <c r="C15" s="61">
        <v>6</v>
      </c>
      <c r="D15" s="214" t="s">
        <v>236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6"/>
    </row>
    <row r="16" spans="3:14" ht="15.75" thickBot="1" x14ac:dyDescent="0.3">
      <c r="C16" s="61">
        <v>7</v>
      </c>
      <c r="D16" s="217" t="s">
        <v>237</v>
      </c>
      <c r="E16" s="217"/>
      <c r="F16" s="217"/>
      <c r="G16" s="217"/>
      <c r="H16" s="217"/>
      <c r="I16" s="217"/>
      <c r="J16" s="217"/>
      <c r="K16" s="217"/>
      <c r="L16" s="217"/>
      <c r="M16" s="217"/>
      <c r="N16" s="217"/>
    </row>
    <row r="17" spans="3:14" x14ac:dyDescent="0.25"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3:14" x14ac:dyDescent="0.25"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</sheetData>
  <mergeCells count="9">
    <mergeCell ref="D13:N13"/>
    <mergeCell ref="D14:N14"/>
    <mergeCell ref="D15:N15"/>
    <mergeCell ref="D16:N16"/>
    <mergeCell ref="C3:N7"/>
    <mergeCell ref="D9:N9"/>
    <mergeCell ref="D10:N10"/>
    <mergeCell ref="D11:N11"/>
    <mergeCell ref="D12:N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AF32"/>
  <sheetViews>
    <sheetView zoomScale="85" zoomScaleNormal="85" workbookViewId="0">
      <selection activeCell="D22" sqref="D22"/>
    </sheetView>
  </sheetViews>
  <sheetFormatPr defaultRowHeight="15" x14ac:dyDescent="0.25"/>
  <cols>
    <col min="1" max="2" width="9.140625" style="41"/>
    <col min="3" max="3" width="11.28515625" style="41" customWidth="1"/>
    <col min="4" max="4" width="15.28515625" style="41" bestFit="1" customWidth="1"/>
    <col min="5" max="5" width="8.5703125" style="41" customWidth="1"/>
    <col min="6" max="16384" width="9.140625" style="41"/>
  </cols>
  <sheetData>
    <row r="2" spans="2:32" x14ac:dyDescent="0.25">
      <c r="B2" s="165" t="s">
        <v>170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</row>
    <row r="3" spans="2:32" x14ac:dyDescent="0.25">
      <c r="C3" s="49"/>
    </row>
    <row r="4" spans="2:32" ht="15.75" thickBot="1" x14ac:dyDescent="0.3"/>
    <row r="5" spans="2:32" ht="45" customHeight="1" thickBot="1" x14ac:dyDescent="0.3">
      <c r="B5" s="218" t="s">
        <v>1</v>
      </c>
      <c r="C5" s="218" t="s">
        <v>171</v>
      </c>
      <c r="D5" s="218" t="s">
        <v>172</v>
      </c>
      <c r="E5" s="218" t="s">
        <v>173</v>
      </c>
      <c r="F5" s="195" t="s">
        <v>174</v>
      </c>
      <c r="G5" s="196"/>
      <c r="H5" s="196"/>
      <c r="I5" s="196"/>
      <c r="J5" s="197"/>
      <c r="K5" s="195" t="s">
        <v>175</v>
      </c>
      <c r="L5" s="196"/>
      <c r="M5" s="196"/>
      <c r="N5" s="196"/>
      <c r="O5" s="196"/>
      <c r="P5" s="197"/>
      <c r="Q5" s="195" t="s">
        <v>176</v>
      </c>
      <c r="R5" s="196"/>
      <c r="S5" s="196"/>
      <c r="T5" s="196"/>
      <c r="U5" s="196"/>
      <c r="V5" s="196"/>
      <c r="W5" s="197"/>
      <c r="X5" s="195" t="s">
        <v>177</v>
      </c>
      <c r="Y5" s="196"/>
      <c r="Z5" s="196"/>
      <c r="AA5" s="197"/>
      <c r="AB5" s="195" t="s">
        <v>178</v>
      </c>
      <c r="AC5" s="196"/>
      <c r="AD5" s="197"/>
      <c r="AE5" s="195" t="s">
        <v>179</v>
      </c>
      <c r="AF5" s="197"/>
    </row>
    <row r="6" spans="2:32" ht="150.75" thickBot="1" x14ac:dyDescent="0.3">
      <c r="B6" s="219"/>
      <c r="C6" s="219"/>
      <c r="D6" s="219"/>
      <c r="E6" s="219"/>
      <c r="F6" s="50" t="s">
        <v>180</v>
      </c>
      <c r="G6" s="50" t="s">
        <v>181</v>
      </c>
      <c r="H6" s="50" t="s">
        <v>182</v>
      </c>
      <c r="I6" s="50" t="s">
        <v>183</v>
      </c>
      <c r="J6" s="50" t="s">
        <v>116</v>
      </c>
      <c r="K6" s="50" t="s">
        <v>184</v>
      </c>
      <c r="L6" s="50" t="s">
        <v>185</v>
      </c>
      <c r="M6" s="50" t="s">
        <v>186</v>
      </c>
      <c r="N6" s="50" t="s">
        <v>187</v>
      </c>
      <c r="O6" s="50" t="s">
        <v>188</v>
      </c>
      <c r="P6" s="50" t="s">
        <v>116</v>
      </c>
      <c r="Q6" s="50" t="s">
        <v>189</v>
      </c>
      <c r="R6" s="50" t="s">
        <v>190</v>
      </c>
      <c r="S6" s="50" t="s">
        <v>185</v>
      </c>
      <c r="T6" s="50" t="s">
        <v>186</v>
      </c>
      <c r="U6" s="50" t="s">
        <v>187</v>
      </c>
      <c r="V6" s="50" t="s">
        <v>188</v>
      </c>
      <c r="W6" s="50" t="s">
        <v>116</v>
      </c>
      <c r="X6" s="50" t="s">
        <v>191</v>
      </c>
      <c r="Y6" s="50" t="s">
        <v>192</v>
      </c>
      <c r="Z6" s="50" t="s">
        <v>193</v>
      </c>
      <c r="AA6" s="50" t="s">
        <v>116</v>
      </c>
      <c r="AB6" s="50" t="s">
        <v>194</v>
      </c>
      <c r="AC6" s="50" t="s">
        <v>195</v>
      </c>
      <c r="AD6" s="50" t="s">
        <v>196</v>
      </c>
      <c r="AE6" s="50" t="s">
        <v>197</v>
      </c>
      <c r="AF6" s="50" t="s">
        <v>198</v>
      </c>
    </row>
    <row r="7" spans="2:32" ht="15.75" thickBot="1" x14ac:dyDescent="0.3">
      <c r="B7" s="51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  <c r="M7" s="52">
        <v>12</v>
      </c>
      <c r="N7" s="52">
        <v>13</v>
      </c>
      <c r="O7" s="52">
        <v>14</v>
      </c>
      <c r="P7" s="52">
        <v>15</v>
      </c>
      <c r="Q7" s="52">
        <v>16</v>
      </c>
      <c r="R7" s="52">
        <v>17</v>
      </c>
      <c r="S7" s="52">
        <v>18</v>
      </c>
      <c r="T7" s="52">
        <v>19</v>
      </c>
      <c r="U7" s="52">
        <v>20</v>
      </c>
      <c r="V7" s="52">
        <v>21</v>
      </c>
      <c r="W7" s="52">
        <v>22</v>
      </c>
      <c r="X7" s="52">
        <v>23</v>
      </c>
      <c r="Y7" s="52">
        <v>24</v>
      </c>
      <c r="Z7" s="52">
        <v>25</v>
      </c>
      <c r="AA7" s="52">
        <v>26</v>
      </c>
      <c r="AB7" s="52">
        <v>27</v>
      </c>
      <c r="AC7" s="52">
        <v>28</v>
      </c>
      <c r="AD7" s="52">
        <v>29</v>
      </c>
      <c r="AE7" s="52">
        <v>30</v>
      </c>
      <c r="AF7" s="52">
        <v>31</v>
      </c>
    </row>
    <row r="8" spans="2:32" ht="15.75" thickBot="1" x14ac:dyDescent="0.3">
      <c r="B8" s="53">
        <v>1</v>
      </c>
      <c r="C8" s="54" t="s">
        <v>325</v>
      </c>
      <c r="D8" s="55">
        <v>44935</v>
      </c>
      <c r="E8" s="56">
        <v>0.55947916666666664</v>
      </c>
      <c r="F8" s="54" t="s">
        <v>206</v>
      </c>
      <c r="G8" s="54" t="s">
        <v>206</v>
      </c>
      <c r="H8" s="54" t="s">
        <v>207</v>
      </c>
      <c r="I8" s="54" t="s">
        <v>206</v>
      </c>
      <c r="J8" s="54" t="s">
        <v>206</v>
      </c>
      <c r="K8" s="54" t="s">
        <v>206</v>
      </c>
      <c r="L8" s="54" t="s">
        <v>206</v>
      </c>
      <c r="M8" s="54" t="s">
        <v>207</v>
      </c>
      <c r="N8" s="54" t="s">
        <v>206</v>
      </c>
      <c r="O8" s="54" t="s">
        <v>206</v>
      </c>
      <c r="P8" s="54" t="s">
        <v>206</v>
      </c>
      <c r="Q8" s="54" t="s">
        <v>206</v>
      </c>
      <c r="R8" s="54" t="s">
        <v>206</v>
      </c>
      <c r="S8" s="54" t="s">
        <v>206</v>
      </c>
      <c r="T8" s="54" t="s">
        <v>206</v>
      </c>
      <c r="U8" s="54" t="s">
        <v>206</v>
      </c>
      <c r="V8" s="54" t="s">
        <v>206</v>
      </c>
      <c r="W8" s="54" t="s">
        <v>206</v>
      </c>
      <c r="X8" s="54" t="s">
        <v>206</v>
      </c>
      <c r="Y8" s="54" t="s">
        <v>206</v>
      </c>
      <c r="Z8" s="54" t="s">
        <v>207</v>
      </c>
      <c r="AA8" s="54" t="s">
        <v>206</v>
      </c>
      <c r="AB8" s="54" t="s">
        <v>207</v>
      </c>
      <c r="AC8" s="54" t="s">
        <v>206</v>
      </c>
      <c r="AD8" s="54" t="s">
        <v>206</v>
      </c>
      <c r="AE8" s="54" t="s">
        <v>207</v>
      </c>
      <c r="AF8" s="54" t="s">
        <v>206</v>
      </c>
    </row>
    <row r="9" spans="2:32" ht="15.75" thickBot="1" x14ac:dyDescent="0.3">
      <c r="B9" s="57">
        <v>2</v>
      </c>
      <c r="C9" s="54" t="s">
        <v>326</v>
      </c>
      <c r="D9" s="55">
        <v>44943</v>
      </c>
      <c r="E9" s="56">
        <v>0.45363425925925926</v>
      </c>
      <c r="F9" s="54" t="s">
        <v>206</v>
      </c>
      <c r="G9" s="54" t="s">
        <v>206</v>
      </c>
      <c r="H9" s="54" t="s">
        <v>207</v>
      </c>
      <c r="I9" s="54" t="s">
        <v>206</v>
      </c>
      <c r="J9" s="54" t="s">
        <v>206</v>
      </c>
      <c r="K9" s="54" t="s">
        <v>206</v>
      </c>
      <c r="L9" s="54" t="s">
        <v>207</v>
      </c>
      <c r="M9" s="54" t="s">
        <v>206</v>
      </c>
      <c r="N9" s="54" t="s">
        <v>206</v>
      </c>
      <c r="O9" s="54" t="s">
        <v>206</v>
      </c>
      <c r="P9" s="54" t="s">
        <v>206</v>
      </c>
      <c r="Q9" s="54" t="s">
        <v>206</v>
      </c>
      <c r="R9" s="54" t="s">
        <v>206</v>
      </c>
      <c r="S9" s="54" t="s">
        <v>206</v>
      </c>
      <c r="T9" s="54" t="s">
        <v>206</v>
      </c>
      <c r="U9" s="54" t="s">
        <v>206</v>
      </c>
      <c r="V9" s="54" t="s">
        <v>206</v>
      </c>
      <c r="W9" s="54" t="s">
        <v>206</v>
      </c>
      <c r="X9" s="54" t="s">
        <v>206</v>
      </c>
      <c r="Y9" s="54" t="s">
        <v>206</v>
      </c>
      <c r="Z9" s="54" t="s">
        <v>206</v>
      </c>
      <c r="AA9" s="54" t="s">
        <v>206</v>
      </c>
      <c r="AB9" s="54" t="s">
        <v>207</v>
      </c>
      <c r="AC9" s="54" t="s">
        <v>206</v>
      </c>
      <c r="AD9" s="54" t="s">
        <v>206</v>
      </c>
      <c r="AE9" s="54" t="s">
        <v>207</v>
      </c>
      <c r="AF9" s="54" t="s">
        <v>206</v>
      </c>
    </row>
    <row r="10" spans="2:32" ht="15.75" thickBot="1" x14ac:dyDescent="0.3">
      <c r="B10" s="58">
        <v>3</v>
      </c>
      <c r="C10" s="54" t="s">
        <v>327</v>
      </c>
      <c r="D10" s="55">
        <v>44950</v>
      </c>
      <c r="E10" s="56" t="s">
        <v>328</v>
      </c>
      <c r="F10" s="54" t="s">
        <v>207</v>
      </c>
      <c r="G10" s="54" t="s">
        <v>206</v>
      </c>
      <c r="H10" s="54" t="s">
        <v>206</v>
      </c>
      <c r="I10" s="54" t="s">
        <v>206</v>
      </c>
      <c r="J10" s="54" t="s">
        <v>206</v>
      </c>
      <c r="K10" s="54" t="s">
        <v>206</v>
      </c>
      <c r="L10" s="54" t="s">
        <v>206</v>
      </c>
      <c r="M10" s="54" t="s">
        <v>207</v>
      </c>
      <c r="N10" s="54" t="s">
        <v>206</v>
      </c>
      <c r="O10" s="54" t="s">
        <v>206</v>
      </c>
      <c r="P10" s="54" t="s">
        <v>206</v>
      </c>
      <c r="Q10" s="54" t="s">
        <v>206</v>
      </c>
      <c r="R10" s="54" t="s">
        <v>206</v>
      </c>
      <c r="S10" s="54" t="s">
        <v>206</v>
      </c>
      <c r="T10" s="54" t="s">
        <v>206</v>
      </c>
      <c r="U10" s="54" t="s">
        <v>206</v>
      </c>
      <c r="V10" s="54" t="s">
        <v>206</v>
      </c>
      <c r="W10" s="54" t="s">
        <v>206</v>
      </c>
      <c r="X10" s="54" t="s">
        <v>206</v>
      </c>
      <c r="Y10" s="54" t="s">
        <v>206</v>
      </c>
      <c r="Z10" s="54" t="s">
        <v>207</v>
      </c>
      <c r="AA10" s="54" t="s">
        <v>206</v>
      </c>
      <c r="AB10" s="54" t="s">
        <v>207</v>
      </c>
      <c r="AC10" s="54" t="s">
        <v>206</v>
      </c>
      <c r="AD10" s="54" t="s">
        <v>206</v>
      </c>
      <c r="AE10" s="54" t="s">
        <v>207</v>
      </c>
      <c r="AF10" s="54" t="s">
        <v>206</v>
      </c>
    </row>
    <row r="11" spans="2:32" ht="15.75" thickBot="1" x14ac:dyDescent="0.3">
      <c r="B11" s="53">
        <v>4</v>
      </c>
      <c r="C11" s="54" t="s">
        <v>329</v>
      </c>
      <c r="D11" s="55">
        <v>44959</v>
      </c>
      <c r="E11" s="56">
        <v>0.39142361111111112</v>
      </c>
      <c r="F11" s="54" t="s">
        <v>207</v>
      </c>
      <c r="G11" s="54" t="s">
        <v>206</v>
      </c>
      <c r="H11" s="54" t="s">
        <v>206</v>
      </c>
      <c r="I11" s="54" t="s">
        <v>206</v>
      </c>
      <c r="J11" s="54" t="s">
        <v>206</v>
      </c>
      <c r="K11" s="54" t="s">
        <v>206</v>
      </c>
      <c r="L11" s="54" t="s">
        <v>206</v>
      </c>
      <c r="M11" s="54" t="s">
        <v>207</v>
      </c>
      <c r="N11" s="54" t="s">
        <v>206</v>
      </c>
      <c r="O11" s="54" t="s">
        <v>206</v>
      </c>
      <c r="P11" s="54" t="s">
        <v>206</v>
      </c>
      <c r="Q11" s="54" t="s">
        <v>206</v>
      </c>
      <c r="R11" s="54" t="s">
        <v>206</v>
      </c>
      <c r="S11" s="54" t="s">
        <v>206</v>
      </c>
      <c r="T11" s="54" t="s">
        <v>206</v>
      </c>
      <c r="U11" s="54" t="s">
        <v>206</v>
      </c>
      <c r="V11" s="54" t="s">
        <v>206</v>
      </c>
      <c r="W11" s="54" t="s">
        <v>206</v>
      </c>
      <c r="X11" s="54" t="s">
        <v>206</v>
      </c>
      <c r="Y11" s="54" t="s">
        <v>206</v>
      </c>
      <c r="Z11" s="54" t="s">
        <v>207</v>
      </c>
      <c r="AA11" s="54" t="s">
        <v>206</v>
      </c>
      <c r="AB11" s="54" t="s">
        <v>207</v>
      </c>
      <c r="AC11" s="54" t="s">
        <v>206</v>
      </c>
      <c r="AD11" s="54" t="s">
        <v>206</v>
      </c>
      <c r="AE11" s="54" t="s">
        <v>207</v>
      </c>
      <c r="AF11" s="54" t="s">
        <v>206</v>
      </c>
    </row>
    <row r="12" spans="2:32" ht="15.75" thickBot="1" x14ac:dyDescent="0.3">
      <c r="B12" s="57">
        <v>5</v>
      </c>
      <c r="C12" s="54" t="s">
        <v>330</v>
      </c>
      <c r="D12" s="55">
        <v>44963</v>
      </c>
      <c r="E12" s="56" t="s">
        <v>331</v>
      </c>
      <c r="F12" s="54" t="s">
        <v>207</v>
      </c>
      <c r="G12" s="54" t="s">
        <v>206</v>
      </c>
      <c r="H12" s="54" t="s">
        <v>206</v>
      </c>
      <c r="I12" s="54" t="s">
        <v>206</v>
      </c>
      <c r="J12" s="54" t="s">
        <v>206</v>
      </c>
      <c r="K12" s="54" t="s">
        <v>206</v>
      </c>
      <c r="L12" s="54" t="s">
        <v>206</v>
      </c>
      <c r="M12" s="54" t="s">
        <v>206</v>
      </c>
      <c r="N12" s="54" t="s">
        <v>206</v>
      </c>
      <c r="O12" s="54" t="s">
        <v>206</v>
      </c>
      <c r="P12" s="54" t="s">
        <v>207</v>
      </c>
      <c r="Q12" s="54" t="s">
        <v>206</v>
      </c>
      <c r="R12" s="54" t="s">
        <v>206</v>
      </c>
      <c r="S12" s="54" t="s">
        <v>206</v>
      </c>
      <c r="T12" s="54" t="s">
        <v>206</v>
      </c>
      <c r="U12" s="54" t="s">
        <v>206</v>
      </c>
      <c r="V12" s="54" t="s">
        <v>206</v>
      </c>
      <c r="W12" s="54" t="s">
        <v>206</v>
      </c>
      <c r="X12" s="54" t="s">
        <v>206</v>
      </c>
      <c r="Y12" s="54" t="s">
        <v>206</v>
      </c>
      <c r="Z12" s="54" t="s">
        <v>206</v>
      </c>
      <c r="AA12" s="54" t="s">
        <v>207</v>
      </c>
      <c r="AB12" s="54" t="s">
        <v>207</v>
      </c>
      <c r="AC12" s="54" t="s">
        <v>206</v>
      </c>
      <c r="AD12" s="54" t="s">
        <v>206</v>
      </c>
      <c r="AE12" s="54" t="s">
        <v>207</v>
      </c>
      <c r="AF12" s="54" t="s">
        <v>206</v>
      </c>
    </row>
    <row r="13" spans="2:32" ht="15.75" thickBot="1" x14ac:dyDescent="0.3">
      <c r="B13" s="58">
        <v>6</v>
      </c>
      <c r="C13" s="54" t="s">
        <v>332</v>
      </c>
      <c r="D13" s="55">
        <v>44970</v>
      </c>
      <c r="E13" s="56" t="s">
        <v>333</v>
      </c>
      <c r="F13" s="54" t="s">
        <v>206</v>
      </c>
      <c r="G13" s="54" t="s">
        <v>206</v>
      </c>
      <c r="H13" s="54" t="s">
        <v>207</v>
      </c>
      <c r="I13" s="54" t="s">
        <v>206</v>
      </c>
      <c r="J13" s="54" t="s">
        <v>206</v>
      </c>
      <c r="K13" s="54" t="s">
        <v>206</v>
      </c>
      <c r="L13" s="54" t="s">
        <v>206</v>
      </c>
      <c r="M13" s="54" t="s">
        <v>207</v>
      </c>
      <c r="N13" s="54" t="s">
        <v>206</v>
      </c>
      <c r="O13" s="54" t="s">
        <v>206</v>
      </c>
      <c r="P13" s="54" t="s">
        <v>206</v>
      </c>
      <c r="Q13" s="54" t="s">
        <v>206</v>
      </c>
      <c r="R13" s="54" t="s">
        <v>206</v>
      </c>
      <c r="S13" s="54" t="s">
        <v>206</v>
      </c>
      <c r="T13" s="54" t="s">
        <v>206</v>
      </c>
      <c r="U13" s="54" t="s">
        <v>206</v>
      </c>
      <c r="V13" s="54" t="s">
        <v>206</v>
      </c>
      <c r="W13" s="54" t="s">
        <v>206</v>
      </c>
      <c r="X13" s="54" t="s">
        <v>206</v>
      </c>
      <c r="Y13" s="54" t="s">
        <v>206</v>
      </c>
      <c r="Z13" s="54" t="s">
        <v>207</v>
      </c>
      <c r="AA13" s="54" t="s">
        <v>206</v>
      </c>
      <c r="AB13" s="54" t="s">
        <v>207</v>
      </c>
      <c r="AC13" s="54" t="s">
        <v>206</v>
      </c>
      <c r="AD13" s="54" t="s">
        <v>206</v>
      </c>
      <c r="AE13" s="54" t="s">
        <v>207</v>
      </c>
      <c r="AF13" s="54" t="s">
        <v>206</v>
      </c>
    </row>
    <row r="14" spans="2:32" ht="15.75" thickBot="1" x14ac:dyDescent="0.3">
      <c r="B14" s="53">
        <v>7</v>
      </c>
      <c r="C14" s="54" t="s">
        <v>334</v>
      </c>
      <c r="D14" s="55">
        <v>44987</v>
      </c>
      <c r="E14" s="56" t="s">
        <v>335</v>
      </c>
      <c r="F14" s="54" t="s">
        <v>207</v>
      </c>
      <c r="G14" s="54" t="s">
        <v>206</v>
      </c>
      <c r="H14" s="54" t="s">
        <v>206</v>
      </c>
      <c r="I14" s="54" t="s">
        <v>206</v>
      </c>
      <c r="J14" s="54" t="s">
        <v>206</v>
      </c>
      <c r="K14" s="54" t="s">
        <v>206</v>
      </c>
      <c r="L14" s="54" t="s">
        <v>207</v>
      </c>
      <c r="M14" s="54" t="s">
        <v>206</v>
      </c>
      <c r="N14" s="54" t="s">
        <v>206</v>
      </c>
      <c r="O14" s="54" t="s">
        <v>206</v>
      </c>
      <c r="P14" s="54" t="s">
        <v>206</v>
      </c>
      <c r="Q14" s="54" t="s">
        <v>206</v>
      </c>
      <c r="R14" s="54" t="s">
        <v>206</v>
      </c>
      <c r="S14" s="54" t="s">
        <v>206</v>
      </c>
      <c r="T14" s="54" t="s">
        <v>206</v>
      </c>
      <c r="U14" s="54" t="s">
        <v>206</v>
      </c>
      <c r="V14" s="54" t="s">
        <v>206</v>
      </c>
      <c r="W14" s="54" t="s">
        <v>206</v>
      </c>
      <c r="X14" s="54" t="s">
        <v>207</v>
      </c>
      <c r="Y14" s="54" t="s">
        <v>206</v>
      </c>
      <c r="Z14" s="54" t="s">
        <v>206</v>
      </c>
      <c r="AA14" s="54" t="s">
        <v>206</v>
      </c>
      <c r="AB14" s="54" t="s">
        <v>207</v>
      </c>
      <c r="AC14" s="54" t="s">
        <v>206</v>
      </c>
      <c r="AD14" s="54" t="s">
        <v>206</v>
      </c>
      <c r="AE14" s="54" t="s">
        <v>207</v>
      </c>
      <c r="AF14" s="54" t="s">
        <v>206</v>
      </c>
    </row>
    <row r="15" spans="2:32" ht="15.75" thickBot="1" x14ac:dyDescent="0.3">
      <c r="B15" s="57">
        <v>8</v>
      </c>
      <c r="C15" s="54" t="s">
        <v>336</v>
      </c>
      <c r="D15" s="55">
        <v>45005</v>
      </c>
      <c r="E15" s="56">
        <v>0.53162037037037035</v>
      </c>
      <c r="F15" s="54" t="s">
        <v>207</v>
      </c>
      <c r="G15" s="54" t="s">
        <v>206</v>
      </c>
      <c r="H15" s="54" t="s">
        <v>206</v>
      </c>
      <c r="I15" s="54" t="s">
        <v>206</v>
      </c>
      <c r="J15" s="54" t="s">
        <v>206</v>
      </c>
      <c r="K15" s="54" t="s">
        <v>206</v>
      </c>
      <c r="L15" s="54" t="s">
        <v>206</v>
      </c>
      <c r="M15" s="54" t="s">
        <v>207</v>
      </c>
      <c r="N15" s="54" t="s">
        <v>206</v>
      </c>
      <c r="O15" s="54" t="s">
        <v>206</v>
      </c>
      <c r="P15" s="54" t="s">
        <v>206</v>
      </c>
      <c r="Q15" s="54" t="s">
        <v>206</v>
      </c>
      <c r="R15" s="54" t="s">
        <v>206</v>
      </c>
      <c r="S15" s="54" t="s">
        <v>206</v>
      </c>
      <c r="T15" s="54" t="s">
        <v>206</v>
      </c>
      <c r="U15" s="54" t="s">
        <v>206</v>
      </c>
      <c r="V15" s="54" t="s">
        <v>206</v>
      </c>
      <c r="W15" s="54" t="s">
        <v>206</v>
      </c>
      <c r="X15" s="54" t="s">
        <v>206</v>
      </c>
      <c r="Y15" s="54" t="s">
        <v>206</v>
      </c>
      <c r="Z15" s="54" t="s">
        <v>207</v>
      </c>
      <c r="AA15" s="54" t="s">
        <v>206</v>
      </c>
      <c r="AB15" s="54" t="s">
        <v>207</v>
      </c>
      <c r="AC15" s="54" t="s">
        <v>206</v>
      </c>
      <c r="AD15" s="54" t="s">
        <v>206</v>
      </c>
      <c r="AE15" s="54" t="s">
        <v>207</v>
      </c>
      <c r="AF15" s="54" t="s">
        <v>206</v>
      </c>
    </row>
    <row r="16" spans="2:32" ht="15.75" thickBot="1" x14ac:dyDescent="0.3">
      <c r="B16" s="58">
        <v>9</v>
      </c>
      <c r="C16" s="54" t="s">
        <v>337</v>
      </c>
      <c r="D16" s="55">
        <v>45013</v>
      </c>
      <c r="E16" s="56">
        <v>0.71583333333333332</v>
      </c>
      <c r="F16" s="54" t="s">
        <v>206</v>
      </c>
      <c r="G16" s="54" t="s">
        <v>206</v>
      </c>
      <c r="H16" s="54" t="s">
        <v>207</v>
      </c>
      <c r="I16" s="54" t="s">
        <v>206</v>
      </c>
      <c r="J16" s="54" t="s">
        <v>206</v>
      </c>
      <c r="K16" s="54" t="s">
        <v>206</v>
      </c>
      <c r="L16" s="54" t="s">
        <v>206</v>
      </c>
      <c r="M16" s="54" t="s">
        <v>206</v>
      </c>
      <c r="N16" s="54" t="s">
        <v>206</v>
      </c>
      <c r="O16" s="54" t="s">
        <v>206</v>
      </c>
      <c r="P16" s="54" t="s">
        <v>207</v>
      </c>
      <c r="Q16" s="54" t="s">
        <v>206</v>
      </c>
      <c r="R16" s="54" t="s">
        <v>206</v>
      </c>
      <c r="S16" s="54" t="s">
        <v>206</v>
      </c>
      <c r="T16" s="54" t="s">
        <v>206</v>
      </c>
      <c r="U16" s="54" t="s">
        <v>206</v>
      </c>
      <c r="V16" s="54" t="s">
        <v>206</v>
      </c>
      <c r="W16" s="54" t="s">
        <v>206</v>
      </c>
      <c r="X16" s="54" t="s">
        <v>206</v>
      </c>
      <c r="Y16" s="54" t="s">
        <v>206</v>
      </c>
      <c r="Z16" s="54" t="s">
        <v>206</v>
      </c>
      <c r="AA16" s="54" t="s">
        <v>207</v>
      </c>
      <c r="AB16" s="54" t="s">
        <v>207</v>
      </c>
      <c r="AC16" s="54" t="s">
        <v>206</v>
      </c>
      <c r="AD16" s="54" t="s">
        <v>206</v>
      </c>
      <c r="AE16" s="54" t="s">
        <v>207</v>
      </c>
      <c r="AF16" s="54" t="s">
        <v>206</v>
      </c>
    </row>
    <row r="17" spans="2:32" ht="15.75" thickBot="1" x14ac:dyDescent="0.3">
      <c r="B17" s="53">
        <v>10</v>
      </c>
      <c r="C17" s="54" t="s">
        <v>338</v>
      </c>
      <c r="D17" s="55">
        <v>45020</v>
      </c>
      <c r="E17" s="56">
        <v>0.54917824074074073</v>
      </c>
      <c r="F17" s="54" t="s">
        <v>206</v>
      </c>
      <c r="G17" s="54" t="s">
        <v>206</v>
      </c>
      <c r="H17" s="54" t="s">
        <v>207</v>
      </c>
      <c r="I17" s="54" t="s">
        <v>206</v>
      </c>
      <c r="J17" s="54" t="s">
        <v>206</v>
      </c>
      <c r="K17" s="54" t="s">
        <v>206</v>
      </c>
      <c r="L17" s="54" t="s">
        <v>207</v>
      </c>
      <c r="M17" s="54" t="s">
        <v>206</v>
      </c>
      <c r="N17" s="54" t="s">
        <v>206</v>
      </c>
      <c r="O17" s="54" t="s">
        <v>206</v>
      </c>
      <c r="P17" s="54" t="s">
        <v>206</v>
      </c>
      <c r="Q17" s="54" t="s">
        <v>206</v>
      </c>
      <c r="R17" s="54" t="s">
        <v>206</v>
      </c>
      <c r="S17" s="54" t="s">
        <v>206</v>
      </c>
      <c r="T17" s="54" t="s">
        <v>206</v>
      </c>
      <c r="U17" s="54" t="s">
        <v>206</v>
      </c>
      <c r="V17" s="54" t="s">
        <v>206</v>
      </c>
      <c r="W17" s="54" t="s">
        <v>206</v>
      </c>
      <c r="X17" s="54" t="s">
        <v>207</v>
      </c>
      <c r="Y17" s="54" t="s">
        <v>206</v>
      </c>
      <c r="Z17" s="54" t="s">
        <v>206</v>
      </c>
      <c r="AA17" s="54" t="s">
        <v>206</v>
      </c>
      <c r="AB17" s="54" t="s">
        <v>207</v>
      </c>
      <c r="AC17" s="54" t="s">
        <v>206</v>
      </c>
      <c r="AD17" s="54" t="s">
        <v>206</v>
      </c>
      <c r="AE17" s="54" t="s">
        <v>207</v>
      </c>
      <c r="AF17" s="54" t="s">
        <v>206</v>
      </c>
    </row>
    <row r="18" spans="2:32" ht="15.75" thickBot="1" x14ac:dyDescent="0.3">
      <c r="B18" s="57">
        <v>11</v>
      </c>
      <c r="C18" s="54" t="s">
        <v>339</v>
      </c>
      <c r="D18" s="55">
        <v>45030</v>
      </c>
      <c r="E18" s="56" t="s">
        <v>340</v>
      </c>
      <c r="F18" s="54" t="s">
        <v>206</v>
      </c>
      <c r="G18" s="54" t="s">
        <v>206</v>
      </c>
      <c r="H18" s="54" t="s">
        <v>207</v>
      </c>
      <c r="I18" s="54" t="s">
        <v>206</v>
      </c>
      <c r="J18" s="54" t="s">
        <v>206</v>
      </c>
      <c r="K18" s="54" t="s">
        <v>206</v>
      </c>
      <c r="L18" s="54" t="s">
        <v>206</v>
      </c>
      <c r="M18" s="54" t="s">
        <v>206</v>
      </c>
      <c r="N18" s="54" t="s">
        <v>206</v>
      </c>
      <c r="O18" s="54" t="s">
        <v>206</v>
      </c>
      <c r="P18" s="54" t="s">
        <v>207</v>
      </c>
      <c r="Q18" s="54" t="s">
        <v>206</v>
      </c>
      <c r="R18" s="54" t="s">
        <v>206</v>
      </c>
      <c r="S18" s="54" t="s">
        <v>206</v>
      </c>
      <c r="T18" s="54" t="s">
        <v>206</v>
      </c>
      <c r="U18" s="54" t="s">
        <v>206</v>
      </c>
      <c r="V18" s="54" t="s">
        <v>206</v>
      </c>
      <c r="W18" s="54" t="s">
        <v>206</v>
      </c>
      <c r="X18" s="54" t="s">
        <v>206</v>
      </c>
      <c r="Y18" s="54" t="s">
        <v>206</v>
      </c>
      <c r="Z18" s="54" t="s">
        <v>206</v>
      </c>
      <c r="AA18" s="54" t="s">
        <v>207</v>
      </c>
      <c r="AB18" s="54" t="s">
        <v>207</v>
      </c>
      <c r="AC18" s="54" t="s">
        <v>206</v>
      </c>
      <c r="AD18" s="54" t="s">
        <v>206</v>
      </c>
      <c r="AE18" s="54" t="s">
        <v>207</v>
      </c>
      <c r="AF18" s="54" t="s">
        <v>206</v>
      </c>
    </row>
    <row r="19" spans="2:32" ht="15.75" thickBot="1" x14ac:dyDescent="0.3">
      <c r="B19" s="58">
        <v>12</v>
      </c>
      <c r="C19" s="59" t="s">
        <v>341</v>
      </c>
      <c r="D19" s="55">
        <v>45036</v>
      </c>
      <c r="E19" s="56">
        <v>0.66283564814814822</v>
      </c>
      <c r="F19" s="54" t="s">
        <v>206</v>
      </c>
      <c r="G19" s="54" t="s">
        <v>206</v>
      </c>
      <c r="H19" s="54" t="s">
        <v>207</v>
      </c>
      <c r="I19" s="54" t="s">
        <v>206</v>
      </c>
      <c r="J19" s="54" t="s">
        <v>206</v>
      </c>
      <c r="K19" s="54" t="s">
        <v>206</v>
      </c>
      <c r="L19" s="54" t="s">
        <v>206</v>
      </c>
      <c r="M19" s="54" t="s">
        <v>206</v>
      </c>
      <c r="N19" s="54" t="s">
        <v>206</v>
      </c>
      <c r="O19" s="54" t="s">
        <v>206</v>
      </c>
      <c r="P19" s="54" t="s">
        <v>207</v>
      </c>
      <c r="Q19" s="54" t="s">
        <v>206</v>
      </c>
      <c r="R19" s="54" t="s">
        <v>206</v>
      </c>
      <c r="S19" s="54" t="s">
        <v>206</v>
      </c>
      <c r="T19" s="54" t="s">
        <v>206</v>
      </c>
      <c r="U19" s="54" t="s">
        <v>206</v>
      </c>
      <c r="V19" s="54" t="s">
        <v>206</v>
      </c>
      <c r="W19" s="54" t="s">
        <v>206</v>
      </c>
      <c r="X19" s="54" t="s">
        <v>206</v>
      </c>
      <c r="Y19" s="54" t="s">
        <v>206</v>
      </c>
      <c r="Z19" s="54" t="s">
        <v>206</v>
      </c>
      <c r="AA19" s="54" t="s">
        <v>207</v>
      </c>
      <c r="AB19" s="54" t="s">
        <v>207</v>
      </c>
      <c r="AC19" s="54" t="s">
        <v>206</v>
      </c>
      <c r="AD19" s="54" t="s">
        <v>206</v>
      </c>
      <c r="AE19" s="54" t="s">
        <v>207</v>
      </c>
      <c r="AF19" s="54" t="s">
        <v>206</v>
      </c>
    </row>
    <row r="20" spans="2:32" ht="15.75" thickBot="1" x14ac:dyDescent="0.3">
      <c r="B20" s="53">
        <v>13</v>
      </c>
      <c r="C20" s="54" t="s">
        <v>342</v>
      </c>
      <c r="D20" s="55">
        <v>45043</v>
      </c>
      <c r="E20" s="56">
        <v>0.68905092592592598</v>
      </c>
      <c r="F20" s="54" t="s">
        <v>206</v>
      </c>
      <c r="G20" s="54" t="s">
        <v>206</v>
      </c>
      <c r="H20" s="54" t="s">
        <v>207</v>
      </c>
      <c r="I20" s="54" t="s">
        <v>206</v>
      </c>
      <c r="J20" s="54" t="s">
        <v>206</v>
      </c>
      <c r="K20" s="54" t="s">
        <v>206</v>
      </c>
      <c r="L20" s="54" t="s">
        <v>207</v>
      </c>
      <c r="M20" s="54" t="s">
        <v>206</v>
      </c>
      <c r="N20" s="54" t="s">
        <v>206</v>
      </c>
      <c r="O20" s="54" t="s">
        <v>206</v>
      </c>
      <c r="P20" s="54" t="s">
        <v>206</v>
      </c>
      <c r="Q20" s="54" t="s">
        <v>206</v>
      </c>
      <c r="R20" s="54" t="s">
        <v>206</v>
      </c>
      <c r="S20" s="54" t="s">
        <v>206</v>
      </c>
      <c r="T20" s="54" t="s">
        <v>206</v>
      </c>
      <c r="U20" s="54" t="s">
        <v>206</v>
      </c>
      <c r="V20" s="54" t="s">
        <v>206</v>
      </c>
      <c r="W20" s="54" t="s">
        <v>206</v>
      </c>
      <c r="X20" s="54" t="s">
        <v>207</v>
      </c>
      <c r="Y20" s="54" t="s">
        <v>206</v>
      </c>
      <c r="Z20" s="54" t="s">
        <v>206</v>
      </c>
      <c r="AA20" s="54" t="s">
        <v>206</v>
      </c>
      <c r="AB20" s="54" t="s">
        <v>207</v>
      </c>
      <c r="AC20" s="54" t="s">
        <v>206</v>
      </c>
      <c r="AD20" s="54" t="s">
        <v>206</v>
      </c>
      <c r="AE20" s="54" t="s">
        <v>207</v>
      </c>
      <c r="AF20" s="54" t="s">
        <v>206</v>
      </c>
    </row>
    <row r="21" spans="2:32" ht="15.75" thickBot="1" x14ac:dyDescent="0.3">
      <c r="B21" s="57">
        <v>14</v>
      </c>
      <c r="C21" s="54" t="s">
        <v>343</v>
      </c>
      <c r="D21" s="55">
        <v>45044</v>
      </c>
      <c r="E21" s="56">
        <v>0.65672453703703704</v>
      </c>
      <c r="F21" s="54" t="s">
        <v>206</v>
      </c>
      <c r="G21" s="54" t="s">
        <v>206</v>
      </c>
      <c r="H21" s="54" t="s">
        <v>207</v>
      </c>
      <c r="I21" s="54" t="s">
        <v>206</v>
      </c>
      <c r="J21" s="54" t="s">
        <v>206</v>
      </c>
      <c r="K21" s="54" t="s">
        <v>207</v>
      </c>
      <c r="L21" s="54" t="s">
        <v>206</v>
      </c>
      <c r="M21" s="54" t="s">
        <v>206</v>
      </c>
      <c r="N21" s="54" t="s">
        <v>206</v>
      </c>
      <c r="O21" s="54" t="s">
        <v>206</v>
      </c>
      <c r="P21" s="54" t="s">
        <v>206</v>
      </c>
      <c r="Q21" s="54" t="s">
        <v>207</v>
      </c>
      <c r="R21" s="54" t="s">
        <v>206</v>
      </c>
      <c r="S21" s="54" t="s">
        <v>206</v>
      </c>
      <c r="T21" s="54" t="s">
        <v>206</v>
      </c>
      <c r="U21" s="54" t="s">
        <v>206</v>
      </c>
      <c r="V21" s="54" t="s">
        <v>206</v>
      </c>
      <c r="W21" s="54" t="s">
        <v>206</v>
      </c>
      <c r="X21" s="54" t="s">
        <v>206</v>
      </c>
      <c r="Y21" s="54" t="s">
        <v>206</v>
      </c>
      <c r="Z21" s="54" t="s">
        <v>207</v>
      </c>
      <c r="AA21" s="54" t="s">
        <v>206</v>
      </c>
      <c r="AB21" s="54" t="s">
        <v>207</v>
      </c>
      <c r="AC21" s="54" t="s">
        <v>206</v>
      </c>
      <c r="AD21" s="54" t="s">
        <v>206</v>
      </c>
      <c r="AE21" s="54" t="s">
        <v>207</v>
      </c>
      <c r="AF21" s="54" t="s">
        <v>206</v>
      </c>
    </row>
    <row r="22" spans="2:32" ht="15.75" thickBot="1" x14ac:dyDescent="0.3">
      <c r="B22" s="58">
        <v>15</v>
      </c>
      <c r="C22" s="54" t="s">
        <v>344</v>
      </c>
      <c r="D22" s="55"/>
      <c r="E22" s="56">
        <v>0.58648148148148149</v>
      </c>
      <c r="F22" s="54" t="s">
        <v>206</v>
      </c>
      <c r="G22" s="54" t="s">
        <v>206</v>
      </c>
      <c r="H22" s="54" t="s">
        <v>207</v>
      </c>
      <c r="I22" s="54" t="s">
        <v>206</v>
      </c>
      <c r="J22" s="54" t="s">
        <v>206</v>
      </c>
      <c r="K22" s="54" t="s">
        <v>206</v>
      </c>
      <c r="L22" s="54" t="s">
        <v>206</v>
      </c>
      <c r="M22" s="54" t="s">
        <v>207</v>
      </c>
      <c r="N22" s="54" t="s">
        <v>206</v>
      </c>
      <c r="O22" s="54" t="s">
        <v>206</v>
      </c>
      <c r="P22" s="54" t="s">
        <v>206</v>
      </c>
      <c r="Q22" s="54" t="s">
        <v>206</v>
      </c>
      <c r="R22" s="54" t="s">
        <v>206</v>
      </c>
      <c r="S22" s="54" t="s">
        <v>206</v>
      </c>
      <c r="T22" s="54" t="s">
        <v>206</v>
      </c>
      <c r="U22" s="54" t="s">
        <v>206</v>
      </c>
      <c r="V22" s="54" t="s">
        <v>206</v>
      </c>
      <c r="W22" s="54" t="s">
        <v>206</v>
      </c>
      <c r="X22" s="54" t="s">
        <v>206</v>
      </c>
      <c r="Y22" s="54" t="s">
        <v>206</v>
      </c>
      <c r="Z22" s="54" t="s">
        <v>207</v>
      </c>
      <c r="AA22" s="54" t="s">
        <v>206</v>
      </c>
      <c r="AB22" s="54" t="s">
        <v>207</v>
      </c>
      <c r="AC22" s="54" t="s">
        <v>206</v>
      </c>
      <c r="AD22" s="54" t="s">
        <v>206</v>
      </c>
      <c r="AE22" s="54" t="s">
        <v>207</v>
      </c>
      <c r="AF22" s="54" t="s">
        <v>206</v>
      </c>
    </row>
    <row r="23" spans="2:32" ht="15.75" thickBot="1" x14ac:dyDescent="0.3">
      <c r="B23" s="53">
        <v>16</v>
      </c>
      <c r="C23" s="54" t="s">
        <v>345</v>
      </c>
      <c r="D23" s="55">
        <v>45083</v>
      </c>
      <c r="E23" s="56">
        <v>0.61996527777777777</v>
      </c>
      <c r="F23" s="54" t="s">
        <v>207</v>
      </c>
      <c r="G23" s="54" t="s">
        <v>206</v>
      </c>
      <c r="H23" s="54" t="s">
        <v>206</v>
      </c>
      <c r="I23" s="54" t="s">
        <v>206</v>
      </c>
      <c r="J23" s="54" t="s">
        <v>206</v>
      </c>
      <c r="K23" s="54" t="s">
        <v>206</v>
      </c>
      <c r="L23" s="54" t="s">
        <v>207</v>
      </c>
      <c r="M23" s="54" t="s">
        <v>206</v>
      </c>
      <c r="N23" s="54" t="s">
        <v>206</v>
      </c>
      <c r="O23" s="54" t="s">
        <v>206</v>
      </c>
      <c r="P23" s="54" t="s">
        <v>206</v>
      </c>
      <c r="Q23" s="54" t="s">
        <v>206</v>
      </c>
      <c r="R23" s="54" t="s">
        <v>206</v>
      </c>
      <c r="S23" s="54" t="s">
        <v>206</v>
      </c>
      <c r="T23" s="54" t="s">
        <v>206</v>
      </c>
      <c r="U23" s="54" t="s">
        <v>206</v>
      </c>
      <c r="V23" s="54" t="s">
        <v>206</v>
      </c>
      <c r="W23" s="54" t="s">
        <v>206</v>
      </c>
      <c r="X23" s="54" t="s">
        <v>207</v>
      </c>
      <c r="Y23" s="54" t="s">
        <v>206</v>
      </c>
      <c r="Z23" s="54" t="s">
        <v>206</v>
      </c>
      <c r="AA23" s="54" t="s">
        <v>206</v>
      </c>
      <c r="AB23" s="54" t="s">
        <v>207</v>
      </c>
      <c r="AC23" s="54" t="s">
        <v>206</v>
      </c>
      <c r="AD23" s="54" t="s">
        <v>206</v>
      </c>
      <c r="AE23" s="54" t="s">
        <v>207</v>
      </c>
      <c r="AF23" s="54" t="s">
        <v>206</v>
      </c>
    </row>
    <row r="24" spans="2:32" ht="15.75" thickBot="1" x14ac:dyDescent="0.3">
      <c r="B24" s="57">
        <v>17</v>
      </c>
      <c r="C24" s="54" t="s">
        <v>346</v>
      </c>
      <c r="D24" s="55">
        <v>45124</v>
      </c>
      <c r="E24" s="56">
        <v>0.50179398148148147</v>
      </c>
      <c r="F24" s="54" t="s">
        <v>206</v>
      </c>
      <c r="G24" s="54" t="s">
        <v>206</v>
      </c>
      <c r="H24" s="54" t="s">
        <v>207</v>
      </c>
      <c r="I24" s="54" t="s">
        <v>206</v>
      </c>
      <c r="J24" s="54" t="s">
        <v>206</v>
      </c>
      <c r="K24" s="54" t="s">
        <v>206</v>
      </c>
      <c r="L24" s="54" t="s">
        <v>206</v>
      </c>
      <c r="M24" s="54" t="s">
        <v>207</v>
      </c>
      <c r="N24" s="54" t="s">
        <v>206</v>
      </c>
      <c r="O24" s="54" t="s">
        <v>206</v>
      </c>
      <c r="P24" s="54" t="s">
        <v>206</v>
      </c>
      <c r="Q24" s="54" t="s">
        <v>206</v>
      </c>
      <c r="R24" s="54" t="s">
        <v>206</v>
      </c>
      <c r="S24" s="54" t="s">
        <v>206</v>
      </c>
      <c r="T24" s="54" t="s">
        <v>207</v>
      </c>
      <c r="U24" s="54" t="s">
        <v>206</v>
      </c>
      <c r="V24" s="54" t="s">
        <v>206</v>
      </c>
      <c r="W24" s="54" t="s">
        <v>206</v>
      </c>
      <c r="X24" s="54" t="s">
        <v>206</v>
      </c>
      <c r="Y24" s="54" t="s">
        <v>206</v>
      </c>
      <c r="Z24" s="54" t="s">
        <v>207</v>
      </c>
      <c r="AA24" s="54" t="s">
        <v>206</v>
      </c>
      <c r="AB24" s="54" t="s">
        <v>207</v>
      </c>
      <c r="AC24" s="54" t="s">
        <v>206</v>
      </c>
      <c r="AD24" s="54" t="s">
        <v>206</v>
      </c>
      <c r="AE24" s="54" t="s">
        <v>207</v>
      </c>
      <c r="AF24" s="54" t="s">
        <v>206</v>
      </c>
    </row>
    <row r="25" spans="2:32" ht="15.75" thickBot="1" x14ac:dyDescent="0.3">
      <c r="B25" s="58">
        <v>18</v>
      </c>
      <c r="C25" s="54" t="s">
        <v>351</v>
      </c>
      <c r="D25" s="55">
        <v>45224</v>
      </c>
      <c r="E25" s="56">
        <v>0.55432870370370368</v>
      </c>
      <c r="F25" s="54" t="s">
        <v>206</v>
      </c>
      <c r="G25" s="54" t="s">
        <v>206</v>
      </c>
      <c r="H25" s="54" t="s">
        <v>207</v>
      </c>
      <c r="I25" s="54" t="s">
        <v>206</v>
      </c>
      <c r="J25" s="54" t="s">
        <v>206</v>
      </c>
      <c r="K25" s="54" t="s">
        <v>206</v>
      </c>
      <c r="L25" s="54" t="s">
        <v>206</v>
      </c>
      <c r="M25" s="54" t="s">
        <v>206</v>
      </c>
      <c r="N25" s="54" t="s">
        <v>206</v>
      </c>
      <c r="O25" s="54" t="s">
        <v>206</v>
      </c>
      <c r="P25" s="54" t="s">
        <v>207</v>
      </c>
      <c r="Q25" s="54" t="s">
        <v>206</v>
      </c>
      <c r="R25" s="54" t="s">
        <v>206</v>
      </c>
      <c r="S25" s="54" t="s">
        <v>206</v>
      </c>
      <c r="T25" s="54" t="s">
        <v>206</v>
      </c>
      <c r="U25" s="54" t="s">
        <v>206</v>
      </c>
      <c r="V25" s="54" t="s">
        <v>206</v>
      </c>
      <c r="W25" s="54" t="s">
        <v>206</v>
      </c>
      <c r="X25" s="54" t="s">
        <v>206</v>
      </c>
      <c r="Y25" s="54" t="s">
        <v>206</v>
      </c>
      <c r="Z25" s="54" t="s">
        <v>206</v>
      </c>
      <c r="AA25" s="54" t="s">
        <v>207</v>
      </c>
      <c r="AB25" s="54" t="s">
        <v>207</v>
      </c>
      <c r="AC25" s="54" t="s">
        <v>206</v>
      </c>
      <c r="AD25" s="54" t="s">
        <v>206</v>
      </c>
      <c r="AE25" s="54" t="s">
        <v>207</v>
      </c>
      <c r="AF25" s="54" t="s">
        <v>206</v>
      </c>
    </row>
    <row r="26" spans="2:32" ht="15.75" thickBot="1" x14ac:dyDescent="0.3">
      <c r="B26" s="53">
        <v>19</v>
      </c>
      <c r="C26" s="54" t="s">
        <v>349</v>
      </c>
      <c r="D26" s="55">
        <v>45232</v>
      </c>
      <c r="E26" s="56" t="s">
        <v>350</v>
      </c>
      <c r="F26" s="54" t="s">
        <v>207</v>
      </c>
      <c r="G26" s="54" t="s">
        <v>206</v>
      </c>
      <c r="H26" s="54" t="s">
        <v>206</v>
      </c>
      <c r="I26" s="54" t="s">
        <v>206</v>
      </c>
      <c r="J26" s="54" t="s">
        <v>206</v>
      </c>
      <c r="K26" s="54" t="s">
        <v>206</v>
      </c>
      <c r="L26" s="54" t="s">
        <v>206</v>
      </c>
      <c r="M26" s="54" t="s">
        <v>206</v>
      </c>
      <c r="N26" s="54" t="s">
        <v>206</v>
      </c>
      <c r="O26" s="54" t="s">
        <v>207</v>
      </c>
      <c r="P26" s="54" t="s">
        <v>206</v>
      </c>
      <c r="Q26" s="54" t="s">
        <v>207</v>
      </c>
      <c r="R26" s="54" t="s">
        <v>206</v>
      </c>
      <c r="S26" s="54" t="s">
        <v>206</v>
      </c>
      <c r="T26" s="54" t="s">
        <v>206</v>
      </c>
      <c r="U26" s="54" t="s">
        <v>206</v>
      </c>
      <c r="V26" s="54" t="s">
        <v>206</v>
      </c>
      <c r="W26" s="54" t="s">
        <v>206</v>
      </c>
      <c r="X26" s="54" t="s">
        <v>206</v>
      </c>
      <c r="Y26" s="54" t="s">
        <v>206</v>
      </c>
      <c r="Z26" s="54" t="s">
        <v>206</v>
      </c>
      <c r="AA26" s="54" t="s">
        <v>207</v>
      </c>
      <c r="AB26" s="54" t="s">
        <v>207</v>
      </c>
      <c r="AC26" s="54" t="s">
        <v>206</v>
      </c>
      <c r="AD26" s="54" t="s">
        <v>206</v>
      </c>
      <c r="AE26" s="54" t="s">
        <v>207</v>
      </c>
      <c r="AF26" s="54" t="s">
        <v>206</v>
      </c>
    </row>
    <row r="27" spans="2:32" ht="15.75" thickBot="1" x14ac:dyDescent="0.3">
      <c r="B27" s="57">
        <v>20</v>
      </c>
      <c r="C27" s="54" t="s">
        <v>348</v>
      </c>
      <c r="D27" s="55">
        <v>45246</v>
      </c>
      <c r="E27" s="56">
        <v>0.64657407407407408</v>
      </c>
      <c r="F27" s="54" t="s">
        <v>206</v>
      </c>
      <c r="G27" s="54" t="s">
        <v>206</v>
      </c>
      <c r="H27" s="54" t="s">
        <v>207</v>
      </c>
      <c r="I27" s="54" t="s">
        <v>206</v>
      </c>
      <c r="J27" s="54" t="s">
        <v>206</v>
      </c>
      <c r="K27" s="54" t="s">
        <v>206</v>
      </c>
      <c r="L27" s="54" t="s">
        <v>207</v>
      </c>
      <c r="M27" s="54" t="s">
        <v>206</v>
      </c>
      <c r="N27" s="54" t="s">
        <v>206</v>
      </c>
      <c r="O27" s="54" t="s">
        <v>206</v>
      </c>
      <c r="P27" s="54" t="s">
        <v>206</v>
      </c>
      <c r="Q27" s="54" t="s">
        <v>206</v>
      </c>
      <c r="R27" s="54" t="s">
        <v>206</v>
      </c>
      <c r="S27" s="54" t="s">
        <v>207</v>
      </c>
      <c r="T27" s="54" t="s">
        <v>206</v>
      </c>
      <c r="U27" s="54" t="s">
        <v>206</v>
      </c>
      <c r="V27" s="54" t="s">
        <v>206</v>
      </c>
      <c r="W27" s="54" t="s">
        <v>206</v>
      </c>
      <c r="X27" s="54" t="s">
        <v>207</v>
      </c>
      <c r="Y27" s="54" t="s">
        <v>206</v>
      </c>
      <c r="Z27" s="54" t="s">
        <v>206</v>
      </c>
      <c r="AA27" s="54" t="s">
        <v>206</v>
      </c>
      <c r="AB27" s="54" t="s">
        <v>207</v>
      </c>
      <c r="AC27" s="54" t="s">
        <v>206</v>
      </c>
      <c r="AD27" s="54" t="s">
        <v>206</v>
      </c>
      <c r="AE27" s="54" t="s">
        <v>207</v>
      </c>
      <c r="AF27" s="54" t="s">
        <v>206</v>
      </c>
    </row>
    <row r="28" spans="2:32" ht="15.75" thickBot="1" x14ac:dyDescent="0.3">
      <c r="B28" s="58">
        <v>21</v>
      </c>
      <c r="C28" s="54" t="s">
        <v>352</v>
      </c>
      <c r="D28" s="55">
        <v>45265</v>
      </c>
      <c r="E28" s="56" t="s">
        <v>353</v>
      </c>
      <c r="F28" s="54" t="s">
        <v>207</v>
      </c>
      <c r="G28" s="54" t="s">
        <v>206</v>
      </c>
      <c r="H28" s="54" t="s">
        <v>206</v>
      </c>
      <c r="I28" s="54" t="s">
        <v>206</v>
      </c>
      <c r="J28" s="54" t="s">
        <v>206</v>
      </c>
      <c r="K28" s="54" t="s">
        <v>206</v>
      </c>
      <c r="L28" s="54" t="s">
        <v>206</v>
      </c>
      <c r="M28" s="54" t="s">
        <v>206</v>
      </c>
      <c r="N28" s="54" t="s">
        <v>206</v>
      </c>
      <c r="O28" s="54" t="s">
        <v>206</v>
      </c>
      <c r="P28" s="54" t="s">
        <v>207</v>
      </c>
      <c r="Q28" s="54" t="s">
        <v>206</v>
      </c>
      <c r="R28" s="54" t="s">
        <v>206</v>
      </c>
      <c r="S28" s="54" t="s">
        <v>206</v>
      </c>
      <c r="T28" s="54" t="s">
        <v>206</v>
      </c>
      <c r="U28" s="54" t="s">
        <v>206</v>
      </c>
      <c r="V28" s="54" t="s">
        <v>206</v>
      </c>
      <c r="W28" s="54" t="s">
        <v>206</v>
      </c>
      <c r="X28" s="54" t="s">
        <v>206</v>
      </c>
      <c r="Y28" s="54" t="s">
        <v>206</v>
      </c>
      <c r="Z28" s="54" t="s">
        <v>206</v>
      </c>
      <c r="AA28" s="54" t="s">
        <v>207</v>
      </c>
      <c r="AB28" s="54" t="s">
        <v>207</v>
      </c>
      <c r="AC28" s="54" t="s">
        <v>206</v>
      </c>
      <c r="AD28" s="54" t="s">
        <v>206</v>
      </c>
      <c r="AE28" s="54" t="s">
        <v>207</v>
      </c>
      <c r="AF28" s="54" t="s">
        <v>206</v>
      </c>
    </row>
    <row r="29" spans="2:32" ht="15.75" thickBot="1" x14ac:dyDescent="0.3">
      <c r="B29" s="53">
        <v>22</v>
      </c>
      <c r="C29" s="54" t="s">
        <v>354</v>
      </c>
      <c r="D29" s="55">
        <v>45268</v>
      </c>
      <c r="E29" s="56">
        <v>0.41814814814814816</v>
      </c>
      <c r="F29" s="54" t="s">
        <v>206</v>
      </c>
      <c r="G29" s="54" t="s">
        <v>206</v>
      </c>
      <c r="H29" s="54" t="s">
        <v>207</v>
      </c>
      <c r="I29" s="54" t="s">
        <v>206</v>
      </c>
      <c r="J29" s="54" t="s">
        <v>206</v>
      </c>
      <c r="K29" s="54" t="s">
        <v>206</v>
      </c>
      <c r="L29" s="54" t="s">
        <v>206</v>
      </c>
      <c r="M29" s="54" t="s">
        <v>207</v>
      </c>
      <c r="N29" s="54" t="s">
        <v>206</v>
      </c>
      <c r="O29" s="54" t="s">
        <v>206</v>
      </c>
      <c r="P29" s="54" t="s">
        <v>206</v>
      </c>
      <c r="Q29" s="54" t="s">
        <v>206</v>
      </c>
      <c r="R29" s="54" t="s">
        <v>206</v>
      </c>
      <c r="S29" s="54" t="s">
        <v>206</v>
      </c>
      <c r="T29" s="54" t="s">
        <v>206</v>
      </c>
      <c r="U29" s="54" t="s">
        <v>206</v>
      </c>
      <c r="V29" s="54" t="s">
        <v>206</v>
      </c>
      <c r="W29" s="54" t="s">
        <v>206</v>
      </c>
      <c r="X29" s="54" t="s">
        <v>206</v>
      </c>
      <c r="Y29" s="54" t="s">
        <v>206</v>
      </c>
      <c r="Z29" s="54" t="s">
        <v>207</v>
      </c>
      <c r="AA29" s="54" t="s">
        <v>206</v>
      </c>
      <c r="AB29" s="54" t="s">
        <v>207</v>
      </c>
      <c r="AC29" s="54" t="s">
        <v>206</v>
      </c>
      <c r="AD29" s="54" t="s">
        <v>206</v>
      </c>
      <c r="AE29" s="54" t="s">
        <v>207</v>
      </c>
      <c r="AF29" s="54" t="s">
        <v>206</v>
      </c>
    </row>
    <row r="30" spans="2:32" ht="15.75" thickBot="1" x14ac:dyDescent="0.3">
      <c r="B30" s="57">
        <v>23</v>
      </c>
      <c r="C30" s="54" t="s">
        <v>355</v>
      </c>
      <c r="D30" s="55">
        <v>45274</v>
      </c>
      <c r="E30" s="56">
        <v>0.74730324074074073</v>
      </c>
      <c r="F30" s="54" t="s">
        <v>207</v>
      </c>
      <c r="G30" s="54" t="s">
        <v>206</v>
      </c>
      <c r="H30" s="54" t="s">
        <v>206</v>
      </c>
      <c r="I30" s="54" t="s">
        <v>206</v>
      </c>
      <c r="J30" s="54" t="s">
        <v>206</v>
      </c>
      <c r="K30" s="54" t="s">
        <v>206</v>
      </c>
      <c r="L30" s="54" t="s">
        <v>206</v>
      </c>
      <c r="M30" s="54" t="s">
        <v>206</v>
      </c>
      <c r="N30" s="54" t="s">
        <v>206</v>
      </c>
      <c r="O30" s="54" t="s">
        <v>206</v>
      </c>
      <c r="P30" s="54" t="s">
        <v>207</v>
      </c>
      <c r="Q30" s="54" t="s">
        <v>206</v>
      </c>
      <c r="R30" s="54" t="s">
        <v>206</v>
      </c>
      <c r="S30" s="54" t="s">
        <v>206</v>
      </c>
      <c r="T30" s="54" t="s">
        <v>206</v>
      </c>
      <c r="U30" s="54" t="s">
        <v>206</v>
      </c>
      <c r="V30" s="54" t="s">
        <v>206</v>
      </c>
      <c r="W30" s="54" t="s">
        <v>206</v>
      </c>
      <c r="X30" s="54" t="s">
        <v>206</v>
      </c>
      <c r="Y30" s="54" t="s">
        <v>206</v>
      </c>
      <c r="Z30" s="54" t="s">
        <v>206</v>
      </c>
      <c r="AA30" s="54" t="s">
        <v>207</v>
      </c>
      <c r="AB30" s="54" t="s">
        <v>207</v>
      </c>
      <c r="AC30" s="54" t="s">
        <v>206</v>
      </c>
      <c r="AD30" s="54" t="s">
        <v>206</v>
      </c>
      <c r="AE30" s="54" t="s">
        <v>207</v>
      </c>
      <c r="AF30" s="54" t="s">
        <v>206</v>
      </c>
    </row>
    <row r="31" spans="2:32" ht="15.75" thickBot="1" x14ac:dyDescent="0.3">
      <c r="B31" s="58">
        <v>24</v>
      </c>
      <c r="C31" s="54" t="s">
        <v>356</v>
      </c>
      <c r="D31" s="55">
        <v>45278</v>
      </c>
      <c r="E31" s="56">
        <v>0.6363657407407407</v>
      </c>
      <c r="F31" s="54" t="s">
        <v>206</v>
      </c>
      <c r="G31" s="54" t="s">
        <v>206</v>
      </c>
      <c r="H31" s="54" t="s">
        <v>207</v>
      </c>
      <c r="I31" s="54" t="s">
        <v>206</v>
      </c>
      <c r="J31" s="54" t="s">
        <v>206</v>
      </c>
      <c r="K31" s="54" t="s">
        <v>206</v>
      </c>
      <c r="L31" s="54" t="s">
        <v>207</v>
      </c>
      <c r="M31" s="54" t="s">
        <v>206</v>
      </c>
      <c r="N31" s="54" t="s">
        <v>206</v>
      </c>
      <c r="O31" s="54" t="s">
        <v>206</v>
      </c>
      <c r="P31" s="54" t="s">
        <v>206</v>
      </c>
      <c r="Q31" s="54" t="s">
        <v>206</v>
      </c>
      <c r="R31" s="54" t="s">
        <v>206</v>
      </c>
      <c r="S31" s="54" t="s">
        <v>206</v>
      </c>
      <c r="T31" s="54" t="s">
        <v>206</v>
      </c>
      <c r="U31" s="54" t="s">
        <v>206</v>
      </c>
      <c r="V31" s="54" t="s">
        <v>206</v>
      </c>
      <c r="W31" s="54" t="s">
        <v>206</v>
      </c>
      <c r="X31" s="54" t="s">
        <v>207</v>
      </c>
      <c r="Y31" s="54" t="s">
        <v>206</v>
      </c>
      <c r="Z31" s="54" t="s">
        <v>206</v>
      </c>
      <c r="AA31" s="54" t="s">
        <v>206</v>
      </c>
      <c r="AB31" s="54" t="s">
        <v>207</v>
      </c>
      <c r="AC31" s="54" t="s">
        <v>206</v>
      </c>
      <c r="AD31" s="54" t="s">
        <v>206</v>
      </c>
      <c r="AE31" s="54" t="s">
        <v>207</v>
      </c>
      <c r="AF31" s="54" t="s">
        <v>206</v>
      </c>
    </row>
    <row r="32" spans="2:32" ht="15.75" thickBot="1" x14ac:dyDescent="0.3">
      <c r="B32" s="53">
        <v>25</v>
      </c>
      <c r="C32" s="54" t="s">
        <v>347</v>
      </c>
      <c r="D32" s="55">
        <v>45280</v>
      </c>
      <c r="E32" s="56">
        <v>0.7622916666666667</v>
      </c>
      <c r="F32" s="54" t="s">
        <v>206</v>
      </c>
      <c r="G32" s="54" t="s">
        <v>206</v>
      </c>
      <c r="H32" s="54" t="s">
        <v>207</v>
      </c>
      <c r="I32" s="54" t="s">
        <v>206</v>
      </c>
      <c r="J32" s="54" t="s">
        <v>206</v>
      </c>
      <c r="K32" s="54" t="s">
        <v>206</v>
      </c>
      <c r="L32" s="54" t="s">
        <v>206</v>
      </c>
      <c r="M32" s="54" t="s">
        <v>206</v>
      </c>
      <c r="N32" s="54" t="s">
        <v>206</v>
      </c>
      <c r="O32" s="54" t="s">
        <v>207</v>
      </c>
      <c r="P32" s="54" t="s">
        <v>206</v>
      </c>
      <c r="Q32" s="54" t="s">
        <v>207</v>
      </c>
      <c r="R32" s="54" t="s">
        <v>206</v>
      </c>
      <c r="S32" s="54" t="s">
        <v>206</v>
      </c>
      <c r="T32" s="54" t="s">
        <v>206</v>
      </c>
      <c r="U32" s="54" t="s">
        <v>206</v>
      </c>
      <c r="V32" s="54" t="s">
        <v>206</v>
      </c>
      <c r="W32" s="54" t="s">
        <v>206</v>
      </c>
      <c r="X32" s="54" t="s">
        <v>206</v>
      </c>
      <c r="Y32" s="54" t="s">
        <v>206</v>
      </c>
      <c r="Z32" s="54" t="s">
        <v>206</v>
      </c>
      <c r="AA32" s="54" t="s">
        <v>207</v>
      </c>
      <c r="AB32" s="54" t="s">
        <v>207</v>
      </c>
      <c r="AC32" s="54" t="s">
        <v>206</v>
      </c>
      <c r="AD32" s="54" t="s">
        <v>206</v>
      </c>
      <c r="AE32" s="54" t="s">
        <v>207</v>
      </c>
      <c r="AF32" s="54" t="s">
        <v>206</v>
      </c>
    </row>
  </sheetData>
  <mergeCells count="11">
    <mergeCell ref="AB5:AD5"/>
    <mergeCell ref="AE5:AF5"/>
    <mergeCell ref="K5:P5"/>
    <mergeCell ref="B2:AA2"/>
    <mergeCell ref="B5:B6"/>
    <mergeCell ref="C5:C6"/>
    <mergeCell ref="D5:D6"/>
    <mergeCell ref="E5:E6"/>
    <mergeCell ref="F5:J5"/>
    <mergeCell ref="Q5:W5"/>
    <mergeCell ref="X5:AA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zoomScale="90" zoomScaleNormal="90" workbookViewId="0">
      <selection activeCell="H21" sqref="H21"/>
    </sheetView>
  </sheetViews>
  <sheetFormatPr defaultRowHeight="15" x14ac:dyDescent="0.25"/>
  <cols>
    <col min="4" max="4" width="81.140625" customWidth="1"/>
    <col min="5" max="5" width="46.28515625" customWidth="1"/>
    <col min="6" max="7" width="22.5703125" customWidth="1"/>
    <col min="8" max="8" width="28" customWidth="1"/>
  </cols>
  <sheetData>
    <row r="2" spans="4:8" x14ac:dyDescent="0.25">
      <c r="H2" s="24" t="s">
        <v>58</v>
      </c>
    </row>
    <row r="3" spans="4:8" x14ac:dyDescent="0.25">
      <c r="H3" s="24" t="s">
        <v>59</v>
      </c>
    </row>
    <row r="4" spans="4:8" x14ac:dyDescent="0.25">
      <c r="H4" s="24" t="s">
        <v>60</v>
      </c>
    </row>
    <row r="5" spans="4:8" x14ac:dyDescent="0.25">
      <c r="H5" s="24" t="s">
        <v>61</v>
      </c>
    </row>
    <row r="6" spans="4:8" x14ac:dyDescent="0.25">
      <c r="H6" s="25"/>
    </row>
    <row r="7" spans="4:8" x14ac:dyDescent="0.25">
      <c r="D7" s="1" t="s">
        <v>62</v>
      </c>
      <c r="H7" s="1"/>
    </row>
    <row r="8" spans="4:8" x14ac:dyDescent="0.25">
      <c r="D8" s="26" t="s">
        <v>265</v>
      </c>
      <c r="H8" s="1"/>
    </row>
    <row r="9" spans="4:8" x14ac:dyDescent="0.25">
      <c r="D9" s="1" t="s">
        <v>63</v>
      </c>
      <c r="H9" s="1"/>
    </row>
    <row r="10" spans="4:8" x14ac:dyDescent="0.25">
      <c r="D10" s="1"/>
      <c r="H10" s="1"/>
    </row>
    <row r="11" spans="4:8" ht="45" x14ac:dyDescent="0.25">
      <c r="D11" s="1" t="s">
        <v>360</v>
      </c>
      <c r="H11" s="2"/>
    </row>
    <row r="12" spans="4:8" ht="27" x14ac:dyDescent="0.25">
      <c r="D12" s="1" t="s">
        <v>359</v>
      </c>
      <c r="H12" s="1"/>
    </row>
    <row r="13" spans="4:8" hidden="1" x14ac:dyDescent="0.25">
      <c r="D13" s="1"/>
      <c r="H13" s="1"/>
    </row>
    <row r="14" spans="4:8" ht="54" x14ac:dyDescent="0.25">
      <c r="D14" s="1" t="s">
        <v>294</v>
      </c>
      <c r="H14" s="2"/>
    </row>
    <row r="15" spans="4:8" ht="40.5" x14ac:dyDescent="0.25">
      <c r="D15" s="1" t="s">
        <v>295</v>
      </c>
      <c r="H15" s="1"/>
    </row>
    <row r="16" spans="4:8" ht="27" x14ac:dyDescent="0.25">
      <c r="D16" s="1" t="s">
        <v>296</v>
      </c>
      <c r="H16" s="1"/>
    </row>
    <row r="17" spans="3:8" x14ac:dyDescent="0.25">
      <c r="D17" s="1"/>
      <c r="H17" s="1"/>
    </row>
    <row r="18" spans="3:8" x14ac:dyDescent="0.25">
      <c r="D18" s="1" t="s">
        <v>64</v>
      </c>
      <c r="H18" s="1"/>
    </row>
    <row r="20" spans="3:8" ht="30" x14ac:dyDescent="0.25">
      <c r="C20" s="35" t="s">
        <v>52</v>
      </c>
      <c r="D20" s="35" t="s">
        <v>53</v>
      </c>
      <c r="E20" s="35" t="s">
        <v>54</v>
      </c>
      <c r="F20" s="35" t="s">
        <v>55</v>
      </c>
      <c r="G20" s="35" t="s">
        <v>56</v>
      </c>
      <c r="H20" s="35" t="s">
        <v>57</v>
      </c>
    </row>
    <row r="21" spans="3:8" ht="222" customHeight="1" x14ac:dyDescent="0.25">
      <c r="C21" s="35">
        <v>1</v>
      </c>
      <c r="D21" s="36" t="s">
        <v>297</v>
      </c>
      <c r="E21" s="36" t="s">
        <v>298</v>
      </c>
      <c r="F21" s="36" t="s">
        <v>299</v>
      </c>
      <c r="G21" s="36" t="s">
        <v>300</v>
      </c>
      <c r="H21" s="36" t="s">
        <v>301</v>
      </c>
    </row>
    <row r="22" spans="3:8" ht="125.25" customHeight="1" x14ac:dyDescent="0.25">
      <c r="C22" s="35">
        <v>2</v>
      </c>
      <c r="D22" s="36" t="s">
        <v>302</v>
      </c>
      <c r="E22" s="36" t="s">
        <v>303</v>
      </c>
      <c r="F22" s="36" t="s">
        <v>304</v>
      </c>
      <c r="G22" s="36" t="s">
        <v>305</v>
      </c>
      <c r="H22" s="36" t="s">
        <v>306</v>
      </c>
    </row>
    <row r="23" spans="3:8" ht="75" x14ac:dyDescent="0.25">
      <c r="C23" s="35">
        <v>3</v>
      </c>
      <c r="D23" s="36" t="s">
        <v>307</v>
      </c>
      <c r="E23" s="36" t="s">
        <v>308</v>
      </c>
      <c r="F23" s="36" t="s">
        <v>309</v>
      </c>
      <c r="G23" s="36" t="s">
        <v>310</v>
      </c>
      <c r="H23" s="36" t="s">
        <v>311</v>
      </c>
    </row>
    <row r="24" spans="3:8" x14ac:dyDescent="0.25">
      <c r="D24" t="s">
        <v>289</v>
      </c>
      <c r="E24" t="s">
        <v>289</v>
      </c>
      <c r="H24" t="s">
        <v>289</v>
      </c>
    </row>
    <row r="25" spans="3:8" x14ac:dyDescent="0.25">
      <c r="H25" t="s">
        <v>289</v>
      </c>
    </row>
    <row r="26" spans="3:8" ht="45" x14ac:dyDescent="0.25">
      <c r="D26" s="27" t="s">
        <v>290</v>
      </c>
    </row>
    <row r="27" spans="3:8" x14ac:dyDescent="0.25">
      <c r="D27" s="28"/>
    </row>
    <row r="28" spans="3:8" x14ac:dyDescent="0.25">
      <c r="D28" s="28" t="s">
        <v>65</v>
      </c>
    </row>
    <row r="29" spans="3:8" x14ac:dyDescent="0.25">
      <c r="D29" s="28" t="s">
        <v>66</v>
      </c>
    </row>
    <row r="30" spans="3:8" ht="45" x14ac:dyDescent="0.25">
      <c r="D30" s="28" t="s">
        <v>67</v>
      </c>
    </row>
    <row r="31" spans="3:8" ht="75" x14ac:dyDescent="0.25">
      <c r="D31" s="28" t="s">
        <v>68</v>
      </c>
    </row>
    <row r="32" spans="3:8" x14ac:dyDescent="0.25">
      <c r="D32" s="28"/>
    </row>
  </sheetData>
  <hyperlinks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C5" sqref="C5"/>
    </sheetView>
  </sheetViews>
  <sheetFormatPr defaultRowHeight="15" x14ac:dyDescent="0.25"/>
  <cols>
    <col min="1" max="1" width="22.42578125" style="121" customWidth="1"/>
    <col min="2" max="2" width="20.5703125" style="121" customWidth="1"/>
    <col min="3" max="3" width="19.140625" style="121" customWidth="1"/>
    <col min="4" max="4" width="20.42578125" style="121" customWidth="1"/>
    <col min="5" max="5" width="17.5703125" style="121" customWidth="1"/>
    <col min="6" max="6" width="19.28515625" style="121" customWidth="1"/>
    <col min="7" max="7" width="18.140625" style="121" customWidth="1"/>
    <col min="8" max="8" width="16.42578125" style="121" customWidth="1"/>
    <col min="9" max="16384" width="9.140625" style="121"/>
  </cols>
  <sheetData>
    <row r="2" spans="1:8" ht="15.75" x14ac:dyDescent="0.25">
      <c r="A2" s="145" t="s">
        <v>405</v>
      </c>
      <c r="B2" s="145"/>
      <c r="C2" s="145"/>
      <c r="D2" s="145"/>
      <c r="E2" s="145"/>
      <c r="F2" s="145"/>
      <c r="G2" s="145"/>
      <c r="H2" s="145"/>
    </row>
    <row r="3" spans="1:8" x14ac:dyDescent="0.25">
      <c r="A3" s="149">
        <v>2022</v>
      </c>
      <c r="B3" s="149"/>
      <c r="C3" s="149"/>
      <c r="D3" s="149">
        <v>2023</v>
      </c>
      <c r="E3" s="149"/>
      <c r="F3" s="149"/>
      <c r="G3" s="151" t="s">
        <v>396</v>
      </c>
      <c r="H3" s="152"/>
    </row>
    <row r="4" spans="1:8" x14ac:dyDescent="0.25">
      <c r="A4" s="155" t="s">
        <v>397</v>
      </c>
      <c r="B4" s="155"/>
      <c r="C4" s="155"/>
      <c r="D4" s="155" t="s">
        <v>397</v>
      </c>
      <c r="E4" s="155"/>
      <c r="F4" s="155"/>
      <c r="G4" s="153"/>
      <c r="H4" s="154"/>
    </row>
    <row r="5" spans="1:8" ht="60" x14ac:dyDescent="0.25">
      <c r="A5" s="122" t="s">
        <v>398</v>
      </c>
      <c r="B5" s="122" t="s">
        <v>399</v>
      </c>
      <c r="C5" s="123" t="s">
        <v>400</v>
      </c>
      <c r="D5" s="123" t="s">
        <v>398</v>
      </c>
      <c r="E5" s="122" t="s">
        <v>399</v>
      </c>
      <c r="F5" s="123" t="s">
        <v>400</v>
      </c>
      <c r="G5" s="122" t="s">
        <v>399</v>
      </c>
      <c r="H5" s="123" t="s">
        <v>400</v>
      </c>
    </row>
    <row r="6" spans="1:8" x14ac:dyDescent="0.25">
      <c r="A6" s="122" t="s">
        <v>32</v>
      </c>
      <c r="B6" s="124" t="s">
        <v>401</v>
      </c>
      <c r="C6" s="124" t="s">
        <v>401</v>
      </c>
      <c r="D6" s="122" t="s">
        <v>32</v>
      </c>
      <c r="E6" s="124" t="s">
        <v>401</v>
      </c>
      <c r="F6" s="124" t="s">
        <v>401</v>
      </c>
      <c r="G6" s="124" t="s">
        <v>401</v>
      </c>
      <c r="H6" s="125" t="s">
        <v>401</v>
      </c>
    </row>
    <row r="7" spans="1:8" x14ac:dyDescent="0.25">
      <c r="A7" s="122" t="s">
        <v>33</v>
      </c>
      <c r="B7" s="124" t="s">
        <v>401</v>
      </c>
      <c r="C7" s="124" t="s">
        <v>401</v>
      </c>
      <c r="D7" s="122" t="s">
        <v>33</v>
      </c>
      <c r="E7" s="124" t="s">
        <v>401</v>
      </c>
      <c r="F7" s="124" t="s">
        <v>401</v>
      </c>
      <c r="G7" s="124" t="s">
        <v>401</v>
      </c>
      <c r="H7" s="125" t="s">
        <v>401</v>
      </c>
    </row>
    <row r="8" spans="1:8" x14ac:dyDescent="0.25">
      <c r="A8" s="122" t="s">
        <v>402</v>
      </c>
      <c r="B8" s="126">
        <v>1095</v>
      </c>
      <c r="C8" s="126" t="s">
        <v>401</v>
      </c>
      <c r="D8" s="122" t="s">
        <v>402</v>
      </c>
      <c r="E8" s="126">
        <v>264</v>
      </c>
      <c r="F8" s="126" t="s">
        <v>401</v>
      </c>
      <c r="G8" s="127">
        <f>(E8-B8)/B8*100</f>
        <v>-75.890410958904113</v>
      </c>
      <c r="H8" s="126" t="s">
        <v>401</v>
      </c>
    </row>
    <row r="9" spans="1:8" x14ac:dyDescent="0.25">
      <c r="A9" s="122" t="s">
        <v>35</v>
      </c>
      <c r="B9" s="126">
        <v>3435</v>
      </c>
      <c r="C9" s="128">
        <v>235114</v>
      </c>
      <c r="D9" s="122" t="s">
        <v>35</v>
      </c>
      <c r="E9" s="126">
        <v>4591</v>
      </c>
      <c r="F9" s="128">
        <v>284433</v>
      </c>
      <c r="G9" s="128">
        <f>(E9-B9)/B9*100</f>
        <v>33.653566229985444</v>
      </c>
      <c r="H9" s="128">
        <f>(F9-C9)/C9*100</f>
        <v>20.976632612264691</v>
      </c>
    </row>
    <row r="10" spans="1:8" x14ac:dyDescent="0.25">
      <c r="F10" s="129"/>
      <c r="G10" s="129"/>
    </row>
    <row r="11" spans="1:8" ht="15.75" x14ac:dyDescent="0.25">
      <c r="A11" s="145" t="s">
        <v>406</v>
      </c>
      <c r="B11" s="145"/>
      <c r="C11" s="145"/>
      <c r="D11" s="145"/>
      <c r="E11" s="145"/>
      <c r="F11" s="145"/>
      <c r="G11" s="145"/>
    </row>
    <row r="12" spans="1:8" ht="15" customHeight="1" x14ac:dyDescent="0.25">
      <c r="A12" s="146" t="s">
        <v>71</v>
      </c>
      <c r="B12" s="149">
        <v>2022</v>
      </c>
      <c r="C12" s="149"/>
      <c r="D12" s="149">
        <v>2023</v>
      </c>
      <c r="E12" s="149"/>
      <c r="F12" s="150" t="s">
        <v>403</v>
      </c>
      <c r="G12" s="150"/>
    </row>
    <row r="13" spans="1:8" ht="45" x14ac:dyDescent="0.25">
      <c r="A13" s="147"/>
      <c r="B13" s="122" t="s">
        <v>399</v>
      </c>
      <c r="C13" s="123" t="s">
        <v>400</v>
      </c>
      <c r="D13" s="122" t="s">
        <v>399</v>
      </c>
      <c r="E13" s="123" t="s">
        <v>400</v>
      </c>
      <c r="F13" s="130" t="s">
        <v>399</v>
      </c>
      <c r="G13" s="123" t="s">
        <v>400</v>
      </c>
    </row>
    <row r="14" spans="1:8" x14ac:dyDescent="0.25">
      <c r="A14" s="148"/>
      <c r="B14" s="126">
        <v>18164</v>
      </c>
      <c r="C14" s="128">
        <v>235114</v>
      </c>
      <c r="D14" s="126">
        <v>23522</v>
      </c>
      <c r="E14" s="126">
        <v>284433</v>
      </c>
      <c r="F14" s="128">
        <f>(D14-B14)/B14*100</f>
        <v>29.497907949790797</v>
      </c>
      <c r="G14" s="128">
        <f>(E14-C14)/C14*100</f>
        <v>20.976632612264691</v>
      </c>
    </row>
    <row r="15" spans="1:8" ht="30" x14ac:dyDescent="0.25">
      <c r="A15" s="123" t="s">
        <v>404</v>
      </c>
      <c r="B15" s="126">
        <v>15397</v>
      </c>
      <c r="C15" s="128">
        <v>235114</v>
      </c>
      <c r="D15" s="126">
        <v>21046</v>
      </c>
      <c r="E15" s="126">
        <v>284433</v>
      </c>
      <c r="F15" s="128">
        <f>(D15-B15)/B15*100</f>
        <v>36.688965382866797</v>
      </c>
      <c r="G15" s="128">
        <f>(E15-C15)/C15*100</f>
        <v>20.976632612264691</v>
      </c>
    </row>
  </sheetData>
  <mergeCells count="11">
    <mergeCell ref="A2:H2"/>
    <mergeCell ref="A3:C3"/>
    <mergeCell ref="D3:F3"/>
    <mergeCell ref="G3:H4"/>
    <mergeCell ref="A4:C4"/>
    <mergeCell ref="D4:F4"/>
    <mergeCell ref="A11:G11"/>
    <mergeCell ref="A12:A14"/>
    <mergeCell ref="B12:C12"/>
    <mergeCell ref="D12:E12"/>
    <mergeCell ref="F12:G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30" zoomScaleNormal="130" workbookViewId="0">
      <selection activeCell="R31" sqref="R31"/>
    </sheetView>
  </sheetViews>
  <sheetFormatPr defaultRowHeight="15" x14ac:dyDescent="0.25"/>
  <cols>
    <col min="1" max="1" width="6" style="41" customWidth="1"/>
    <col min="2" max="2" width="34.28515625" style="41" customWidth="1"/>
    <col min="3" max="3" width="17.28515625" style="41" customWidth="1"/>
    <col min="4" max="4" width="19.5703125" style="41" customWidth="1"/>
    <col min="5" max="5" width="37.85546875" style="41" customWidth="1"/>
    <col min="6" max="16384" width="9.140625" style="41"/>
  </cols>
  <sheetData>
    <row r="1" spans="1:5" ht="57.75" customHeight="1" x14ac:dyDescent="0.25">
      <c r="A1" s="157" t="s">
        <v>395</v>
      </c>
      <c r="B1" s="158"/>
      <c r="C1" s="158"/>
      <c r="D1" s="158"/>
      <c r="E1" s="158"/>
    </row>
    <row r="2" spans="1:5" x14ac:dyDescent="0.25">
      <c r="A2" s="159" t="s">
        <v>1</v>
      </c>
      <c r="B2" s="159" t="s">
        <v>40</v>
      </c>
      <c r="C2" s="159"/>
      <c r="D2" s="159"/>
      <c r="E2" s="159"/>
    </row>
    <row r="3" spans="1:5" x14ac:dyDescent="0.25">
      <c r="A3" s="159"/>
      <c r="B3" s="159"/>
      <c r="C3" s="42">
        <v>2022</v>
      </c>
      <c r="D3" s="42">
        <v>2023</v>
      </c>
      <c r="E3" s="42" t="s">
        <v>38</v>
      </c>
    </row>
    <row r="4" spans="1:5" x14ac:dyDescent="0.25">
      <c r="A4" s="42">
        <v>1</v>
      </c>
      <c r="B4" s="42">
        <v>2</v>
      </c>
      <c r="C4" s="42">
        <v>3</v>
      </c>
      <c r="D4" s="42">
        <v>4</v>
      </c>
      <c r="E4" s="42">
        <v>5</v>
      </c>
    </row>
    <row r="5" spans="1:5" x14ac:dyDescent="0.25">
      <c r="A5" s="43" t="s">
        <v>7</v>
      </c>
      <c r="B5" s="156" t="s">
        <v>41</v>
      </c>
      <c r="C5" s="156"/>
      <c r="D5" s="156"/>
      <c r="E5" s="156"/>
    </row>
    <row r="6" spans="1:5" x14ac:dyDescent="0.25">
      <c r="A6" s="44" t="s">
        <v>8</v>
      </c>
      <c r="B6" s="45" t="s">
        <v>44</v>
      </c>
      <c r="C6" s="46">
        <v>0</v>
      </c>
      <c r="D6" s="46">
        <v>0</v>
      </c>
      <c r="E6" s="46">
        <v>0</v>
      </c>
    </row>
    <row r="7" spans="1:5" x14ac:dyDescent="0.25">
      <c r="A7" s="44" t="s">
        <v>10</v>
      </c>
      <c r="B7" s="45" t="s">
        <v>45</v>
      </c>
      <c r="C7" s="46">
        <v>0</v>
      </c>
      <c r="D7" s="46">
        <v>0</v>
      </c>
      <c r="E7" s="46">
        <v>0</v>
      </c>
    </row>
    <row r="8" spans="1:5" x14ac:dyDescent="0.25">
      <c r="A8" s="44" t="s">
        <v>11</v>
      </c>
      <c r="B8" s="45" t="s">
        <v>46</v>
      </c>
      <c r="C8" s="42">
        <v>89.9</v>
      </c>
      <c r="D8" s="42">
        <v>89.9</v>
      </c>
      <c r="E8" s="47">
        <f>(D8-C8)/C8*100</f>
        <v>0</v>
      </c>
    </row>
    <row r="9" spans="1:5" x14ac:dyDescent="0.25">
      <c r="A9" s="44" t="s">
        <v>12</v>
      </c>
      <c r="B9" s="45" t="s">
        <v>47</v>
      </c>
      <c r="C9" s="42">
        <v>553</v>
      </c>
      <c r="D9" s="42">
        <v>559.95000000000005</v>
      </c>
      <c r="E9" s="47">
        <f>(D9-C9)/C9*100</f>
        <v>1.2567811934900626</v>
      </c>
    </row>
    <row r="10" spans="1:5" x14ac:dyDescent="0.25">
      <c r="A10" s="43" t="s">
        <v>13</v>
      </c>
      <c r="B10" s="156" t="s">
        <v>42</v>
      </c>
      <c r="C10" s="156"/>
      <c r="D10" s="156"/>
      <c r="E10" s="156"/>
    </row>
    <row r="11" spans="1:5" x14ac:dyDescent="0.25">
      <c r="A11" s="44" t="s">
        <v>14</v>
      </c>
      <c r="B11" s="45" t="s">
        <v>44</v>
      </c>
      <c r="C11" s="46">
        <v>0</v>
      </c>
      <c r="D11" s="46">
        <v>0</v>
      </c>
      <c r="E11" s="46">
        <v>0</v>
      </c>
    </row>
    <row r="12" spans="1:5" x14ac:dyDescent="0.25">
      <c r="A12" s="44" t="s">
        <v>15</v>
      </c>
      <c r="B12" s="45" t="s">
        <v>45</v>
      </c>
      <c r="C12" s="46">
        <v>0</v>
      </c>
      <c r="D12" s="46">
        <v>0</v>
      </c>
      <c r="E12" s="46">
        <v>0</v>
      </c>
    </row>
    <row r="13" spans="1:5" x14ac:dyDescent="0.25">
      <c r="A13" s="44" t="s">
        <v>16</v>
      </c>
      <c r="B13" s="45" t="s">
        <v>46</v>
      </c>
      <c r="C13" s="47">
        <v>1661.5</v>
      </c>
      <c r="D13" s="47">
        <v>1675.6</v>
      </c>
      <c r="E13" s="47">
        <f>(D13-C13)/C13*100</f>
        <v>0.84863075534155341</v>
      </c>
    </row>
    <row r="14" spans="1:5" x14ac:dyDescent="0.25">
      <c r="A14" s="44" t="s">
        <v>17</v>
      </c>
      <c r="B14" s="45" t="s">
        <v>47</v>
      </c>
      <c r="C14" s="47">
        <v>1495.1</v>
      </c>
      <c r="D14" s="47">
        <v>1528.2</v>
      </c>
      <c r="E14" s="47">
        <f>(D14-C14)/C14*100</f>
        <v>2.2138987358705196</v>
      </c>
    </row>
    <row r="15" spans="1:5" x14ac:dyDescent="0.25">
      <c r="A15" s="43" t="s">
        <v>18</v>
      </c>
      <c r="B15" s="156" t="s">
        <v>43</v>
      </c>
      <c r="C15" s="156"/>
      <c r="D15" s="156"/>
      <c r="E15" s="156"/>
    </row>
    <row r="16" spans="1:5" x14ac:dyDescent="0.25">
      <c r="A16" s="44" t="s">
        <v>19</v>
      </c>
      <c r="B16" s="45" t="s">
        <v>48</v>
      </c>
      <c r="C16" s="42">
        <v>1</v>
      </c>
      <c r="D16" s="42">
        <v>1</v>
      </c>
      <c r="E16" s="48">
        <f>(D16-C16)/C16*100</f>
        <v>0</v>
      </c>
    </row>
    <row r="17" spans="1:5" x14ac:dyDescent="0.25">
      <c r="A17" s="44" t="s">
        <v>20</v>
      </c>
      <c r="B17" s="45" t="s">
        <v>49</v>
      </c>
      <c r="C17" s="42">
        <v>1</v>
      </c>
      <c r="D17" s="42">
        <v>1</v>
      </c>
      <c r="E17" s="48">
        <f>(D17-C17)/C17*100</f>
        <v>0</v>
      </c>
    </row>
    <row r="18" spans="1:5" x14ac:dyDescent="0.25">
      <c r="A18" s="44" t="s">
        <v>9</v>
      </c>
      <c r="B18" s="45" t="s">
        <v>50</v>
      </c>
      <c r="C18" s="42">
        <v>1135</v>
      </c>
      <c r="D18" s="42">
        <v>1149</v>
      </c>
      <c r="E18" s="47">
        <f>(D18-C18)/C18*100</f>
        <v>1.2334801762114538</v>
      </c>
    </row>
    <row r="19" spans="1:5" x14ac:dyDescent="0.25">
      <c r="A19" s="44" t="s">
        <v>21</v>
      </c>
      <c r="B19" s="45" t="s">
        <v>51</v>
      </c>
      <c r="C19" s="46">
        <v>0</v>
      </c>
      <c r="D19" s="46">
        <v>0</v>
      </c>
      <c r="E19" s="46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R31" sqref="R31"/>
    </sheetView>
  </sheetViews>
  <sheetFormatPr defaultRowHeight="15" x14ac:dyDescent="0.25"/>
  <cols>
    <col min="1" max="1" width="9.140625" style="41"/>
    <col min="2" max="2" width="40.5703125" style="41" customWidth="1"/>
    <col min="3" max="3" width="12.28515625" style="41" customWidth="1"/>
    <col min="4" max="5" width="10.28515625" style="41" customWidth="1"/>
    <col min="6" max="7" width="14.85546875" style="41" hidden="1" customWidth="1"/>
    <col min="8" max="8" width="15.5703125" style="41" hidden="1" customWidth="1"/>
    <col min="9" max="9" width="15.42578125" style="41" hidden="1" customWidth="1"/>
    <col min="10" max="10" width="9.140625" style="41" hidden="1" customWidth="1"/>
    <col min="11" max="11" width="10.140625" style="41" hidden="1" customWidth="1"/>
    <col min="12" max="16384" width="9.140625" style="41"/>
  </cols>
  <sheetData>
    <row r="1" spans="1:13" x14ac:dyDescent="0.25">
      <c r="A1" s="161" t="s">
        <v>407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x14ac:dyDescent="0.25">
      <c r="A2" s="161" t="s">
        <v>408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x14ac:dyDescent="0.25">
      <c r="A3" s="162" t="s">
        <v>255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5" spans="1:13" x14ac:dyDescent="0.25">
      <c r="A5" s="160" t="s">
        <v>256</v>
      </c>
      <c r="B5" s="160" t="s">
        <v>257</v>
      </c>
      <c r="C5" s="160" t="s">
        <v>258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1:13" x14ac:dyDescent="0.25">
      <c r="A6" s="160"/>
      <c r="B6" s="160"/>
      <c r="C6" s="96">
        <v>2019</v>
      </c>
      <c r="D6" s="96">
        <v>2020</v>
      </c>
      <c r="E6" s="96">
        <v>2021</v>
      </c>
      <c r="F6" s="105" t="s">
        <v>259</v>
      </c>
      <c r="G6" s="105" t="s">
        <v>260</v>
      </c>
      <c r="H6" s="105" t="s">
        <v>261</v>
      </c>
      <c r="I6" s="105"/>
      <c r="J6" s="105"/>
      <c r="K6" s="105"/>
      <c r="L6" s="96">
        <v>2022</v>
      </c>
      <c r="M6" s="96">
        <v>2023</v>
      </c>
    </row>
    <row r="7" spans="1:13" x14ac:dyDescent="0.25">
      <c r="A7" s="111">
        <v>1</v>
      </c>
      <c r="B7" s="112" t="s">
        <v>262</v>
      </c>
      <c r="C7" s="113">
        <v>0.16350000000000001</v>
      </c>
      <c r="D7" s="113">
        <v>0.16769999999999999</v>
      </c>
      <c r="E7" s="113">
        <f>1-H7/I7</f>
        <v>0.16103796588385122</v>
      </c>
      <c r="F7" s="114">
        <v>2363762880.9500003</v>
      </c>
      <c r="G7" s="114">
        <v>248544369.40000001</v>
      </c>
      <c r="H7" s="114">
        <v>2191626604.4899998</v>
      </c>
      <c r="I7" s="115">
        <f>F7+G7</f>
        <v>2612307250.3500004</v>
      </c>
      <c r="J7" s="105"/>
      <c r="K7" s="116"/>
      <c r="L7" s="117">
        <v>0.18909999999999999</v>
      </c>
      <c r="M7" s="117">
        <v>0.14799999999999999</v>
      </c>
    </row>
    <row r="8" spans="1:13" x14ac:dyDescent="0.25">
      <c r="A8" s="111">
        <v>2</v>
      </c>
      <c r="B8" s="112" t="s">
        <v>263</v>
      </c>
      <c r="C8" s="113">
        <v>0.16789999999999999</v>
      </c>
      <c r="D8" s="113">
        <v>0.1678</v>
      </c>
      <c r="E8" s="113">
        <f t="shared" ref="E8:E9" si="0">1-H8/I8</f>
        <v>0.16545389808403177</v>
      </c>
      <c r="F8" s="114">
        <v>3111894849.3799996</v>
      </c>
      <c r="G8" s="114">
        <v>316105442.29000002</v>
      </c>
      <c r="H8" s="114">
        <v>2860824280.7800002</v>
      </c>
      <c r="I8" s="115">
        <f t="shared" ref="I8:I9" si="1">F8+G8</f>
        <v>3428000291.6699996</v>
      </c>
      <c r="J8" s="105"/>
      <c r="K8" s="116"/>
      <c r="L8" s="118">
        <v>0.1744</v>
      </c>
      <c r="M8" s="118">
        <v>0.1767</v>
      </c>
    </row>
    <row r="9" spans="1:13" x14ac:dyDescent="0.25">
      <c r="A9" s="111">
        <v>3</v>
      </c>
      <c r="B9" s="112" t="s">
        <v>264</v>
      </c>
      <c r="C9" s="113">
        <v>0.18859999999999999</v>
      </c>
      <c r="D9" s="113">
        <v>0.4022</v>
      </c>
      <c r="E9" s="113">
        <f t="shared" si="0"/>
        <v>0.37416284915433873</v>
      </c>
      <c r="F9" s="114">
        <v>692876233.92999995</v>
      </c>
      <c r="G9" s="114">
        <v>92477988.260000005</v>
      </c>
      <c r="H9" s="114">
        <v>491503848.81999999</v>
      </c>
      <c r="I9" s="115">
        <f t="shared" si="1"/>
        <v>785354222.18999994</v>
      </c>
      <c r="J9" s="105"/>
      <c r="K9" s="105"/>
      <c r="L9" s="118">
        <v>0.37190000000000001</v>
      </c>
      <c r="M9" s="118">
        <v>0.37269999999999998</v>
      </c>
    </row>
    <row r="10" spans="1:13" x14ac:dyDescent="0.25">
      <c r="C10" s="119"/>
    </row>
    <row r="11" spans="1:13" x14ac:dyDescent="0.25">
      <c r="I11" s="120"/>
    </row>
  </sheetData>
  <mergeCells count="6">
    <mergeCell ref="A5:A6"/>
    <mergeCell ref="B5:B6"/>
    <mergeCell ref="C5:M5"/>
    <mergeCell ref="A1:M1"/>
    <mergeCell ref="A2:M2"/>
    <mergeCell ref="A3:M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Normal="100" zoomScaleSheetLayoutView="100" workbookViewId="0">
      <pane ySplit="7" topLeftCell="A20" activePane="bottomLeft" state="frozen"/>
      <selection activeCell="R31" sqref="R31"/>
      <selection pane="bottomLeft" activeCell="R31" sqref="R31"/>
    </sheetView>
  </sheetViews>
  <sheetFormatPr defaultRowHeight="15" x14ac:dyDescent="0.25"/>
  <cols>
    <col min="1" max="1" width="5.42578125" style="41" customWidth="1"/>
    <col min="2" max="2" width="52" style="41" customWidth="1"/>
    <col min="3" max="3" width="13.7109375" style="41" customWidth="1"/>
    <col min="4" max="4" width="15.42578125" style="41" customWidth="1"/>
    <col min="5" max="5" width="27.28515625" style="41" customWidth="1"/>
    <col min="6" max="16384" width="9.140625" style="41"/>
  </cols>
  <sheetData>
    <row r="1" spans="1:5" ht="72.75" customHeight="1" x14ac:dyDescent="0.25">
      <c r="A1" s="163" t="s">
        <v>384</v>
      </c>
      <c r="B1" s="163"/>
      <c r="C1" s="163"/>
      <c r="D1" s="163"/>
      <c r="E1" s="163"/>
    </row>
    <row r="2" spans="1:5" ht="7.5" customHeight="1" x14ac:dyDescent="0.25"/>
    <row r="3" spans="1:5" ht="42" customHeight="1" x14ac:dyDescent="0.25">
      <c r="A3" s="164" t="s">
        <v>390</v>
      </c>
      <c r="B3" s="165"/>
      <c r="C3" s="165"/>
      <c r="D3" s="165"/>
      <c r="E3" s="165"/>
    </row>
    <row r="4" spans="1:5" ht="38.25" customHeight="1" x14ac:dyDescent="0.25">
      <c r="A4" s="166" t="s">
        <v>2</v>
      </c>
      <c r="B4" s="166"/>
      <c r="C4" s="166"/>
      <c r="D4" s="166"/>
      <c r="E4" s="166"/>
    </row>
    <row r="5" spans="1:5" ht="22.5" customHeight="1" x14ac:dyDescent="0.25">
      <c r="A5" s="160" t="s">
        <v>1</v>
      </c>
      <c r="B5" s="160" t="s">
        <v>0</v>
      </c>
      <c r="C5" s="160" t="s">
        <v>357</v>
      </c>
      <c r="D5" s="160"/>
      <c r="E5" s="160"/>
    </row>
    <row r="6" spans="1:5" ht="28.5" x14ac:dyDescent="0.25">
      <c r="A6" s="160"/>
      <c r="B6" s="160"/>
      <c r="C6" s="42">
        <v>2022</v>
      </c>
      <c r="D6" s="42">
        <v>2023</v>
      </c>
      <c r="E6" s="131" t="s">
        <v>38</v>
      </c>
    </row>
    <row r="7" spans="1:5" x14ac:dyDescent="0.25">
      <c r="A7" s="96">
        <v>1</v>
      </c>
      <c r="B7" s="96">
        <v>2</v>
      </c>
      <c r="C7" s="42">
        <v>3</v>
      </c>
      <c r="D7" s="42">
        <v>4</v>
      </c>
      <c r="E7" s="42">
        <v>5</v>
      </c>
    </row>
    <row r="8" spans="1:5" ht="33.75" customHeight="1" x14ac:dyDescent="0.25">
      <c r="A8" s="101" t="s">
        <v>7</v>
      </c>
      <c r="B8" s="79" t="s">
        <v>391</v>
      </c>
      <c r="C8" s="46">
        <v>0.94159999999999999</v>
      </c>
      <c r="D8" s="46">
        <v>0.2019</v>
      </c>
      <c r="E8" s="104">
        <f>(D8-C8)/C8*100</f>
        <v>-78.557774001699244</v>
      </c>
    </row>
    <row r="9" spans="1:5" x14ac:dyDescent="0.25">
      <c r="A9" s="101" t="s">
        <v>8</v>
      </c>
      <c r="B9" s="105" t="s">
        <v>3</v>
      </c>
      <c r="C9" s="46">
        <v>0</v>
      </c>
      <c r="D9" s="46">
        <v>0</v>
      </c>
      <c r="E9" s="104">
        <v>0</v>
      </c>
    </row>
    <row r="10" spans="1:5" x14ac:dyDescent="0.25">
      <c r="A10" s="101" t="s">
        <v>10</v>
      </c>
      <c r="B10" s="105" t="s">
        <v>4</v>
      </c>
      <c r="C10" s="46">
        <v>0</v>
      </c>
      <c r="D10" s="46">
        <v>0</v>
      </c>
      <c r="E10" s="104">
        <v>0</v>
      </c>
    </row>
    <row r="11" spans="1:5" x14ac:dyDescent="0.25">
      <c r="A11" s="101" t="s">
        <v>11</v>
      </c>
      <c r="B11" s="105" t="s">
        <v>5</v>
      </c>
      <c r="C11" s="46">
        <v>0.23912765957446802</v>
      </c>
      <c r="D11" s="46">
        <v>0.11212159329140463</v>
      </c>
      <c r="E11" s="104">
        <f t="shared" ref="E11:E12" si="0">(D11-C11)/C11*100</f>
        <v>-53.112244108052145</v>
      </c>
    </row>
    <row r="12" spans="1:5" x14ac:dyDescent="0.25">
      <c r="A12" s="101" t="s">
        <v>12</v>
      </c>
      <c r="B12" s="105" t="s">
        <v>6</v>
      </c>
      <c r="C12" s="46">
        <v>0.95029175417265477</v>
      </c>
      <c r="D12" s="46">
        <v>0.21055682918531321</v>
      </c>
      <c r="E12" s="104">
        <f t="shared" si="0"/>
        <v>-77.842927894430829</v>
      </c>
    </row>
    <row r="13" spans="1:5" ht="31.5" x14ac:dyDescent="0.3">
      <c r="A13" s="101" t="s">
        <v>13</v>
      </c>
      <c r="B13" s="106" t="s">
        <v>392</v>
      </c>
      <c r="C13" s="46">
        <v>0.39312000000000002</v>
      </c>
      <c r="D13" s="46">
        <v>0.11953999999999999</v>
      </c>
      <c r="E13" s="104">
        <f>(D13-C13)/C13*100</f>
        <v>-69.591982091982089</v>
      </c>
    </row>
    <row r="14" spans="1:5" x14ac:dyDescent="0.25">
      <c r="A14" s="101" t="s">
        <v>14</v>
      </c>
      <c r="B14" s="105" t="s">
        <v>3</v>
      </c>
      <c r="C14" s="46">
        <v>0</v>
      </c>
      <c r="D14" s="46">
        <v>0</v>
      </c>
      <c r="E14" s="104">
        <v>0</v>
      </c>
    </row>
    <row r="15" spans="1:5" x14ac:dyDescent="0.25">
      <c r="A15" s="101" t="s">
        <v>15</v>
      </c>
      <c r="B15" s="105" t="s">
        <v>4</v>
      </c>
      <c r="C15" s="46">
        <v>0</v>
      </c>
      <c r="D15" s="46">
        <v>0</v>
      </c>
      <c r="E15" s="104">
        <v>0</v>
      </c>
    </row>
    <row r="16" spans="1:5" x14ac:dyDescent="0.25">
      <c r="A16" s="101" t="s">
        <v>16</v>
      </c>
      <c r="B16" s="105" t="s">
        <v>5</v>
      </c>
      <c r="C16" s="46">
        <v>0.24893617021276596</v>
      </c>
      <c r="D16" s="46">
        <v>8.4643605870020969E-2</v>
      </c>
      <c r="E16" s="104">
        <f t="shared" ref="E16:E17" si="1">(D16-C16)/C16*100</f>
        <v>-65.997867727427476</v>
      </c>
    </row>
    <row r="17" spans="1:5" x14ac:dyDescent="0.25">
      <c r="A17" s="101" t="s">
        <v>17</v>
      </c>
      <c r="B17" s="105" t="s">
        <v>6</v>
      </c>
      <c r="C17" s="46">
        <v>0.39488228141925502</v>
      </c>
      <c r="D17" s="46">
        <v>0.12292271858888802</v>
      </c>
      <c r="E17" s="104">
        <f t="shared" si="1"/>
        <v>-68.87104730374611</v>
      </c>
    </row>
    <row r="18" spans="1:5" ht="96" customHeight="1" x14ac:dyDescent="0.25">
      <c r="A18" s="101" t="s">
        <v>18</v>
      </c>
      <c r="B18" s="107" t="s">
        <v>393</v>
      </c>
      <c r="C18" s="46">
        <v>0.42766999999999999</v>
      </c>
      <c r="D18" s="46">
        <v>0.16633999999999999</v>
      </c>
      <c r="E18" s="104">
        <f>(D18-C18)/C18*100</f>
        <v>-61.105525288189497</v>
      </c>
    </row>
    <row r="19" spans="1:5" x14ac:dyDescent="0.25">
      <c r="A19" s="101" t="s">
        <v>19</v>
      </c>
      <c r="B19" s="105" t="s">
        <v>3</v>
      </c>
      <c r="C19" s="46">
        <v>0</v>
      </c>
      <c r="D19" s="46">
        <v>0</v>
      </c>
      <c r="E19" s="104">
        <v>0</v>
      </c>
    </row>
    <row r="20" spans="1:5" x14ac:dyDescent="0.25">
      <c r="A20" s="101" t="s">
        <v>20</v>
      </c>
      <c r="B20" s="105" t="s">
        <v>4</v>
      </c>
      <c r="C20" s="46">
        <v>0</v>
      </c>
      <c r="D20" s="46">
        <v>0</v>
      </c>
      <c r="E20" s="104">
        <v>0</v>
      </c>
    </row>
    <row r="21" spans="1:5" x14ac:dyDescent="0.25">
      <c r="A21" s="101" t="s">
        <v>9</v>
      </c>
      <c r="B21" s="105" t="s">
        <v>5</v>
      </c>
      <c r="C21" s="46">
        <v>0</v>
      </c>
      <c r="D21" s="46">
        <v>0</v>
      </c>
      <c r="E21" s="104">
        <v>0</v>
      </c>
    </row>
    <row r="22" spans="1:5" x14ac:dyDescent="0.25">
      <c r="A22" s="101" t="s">
        <v>21</v>
      </c>
      <c r="B22" s="105" t="s">
        <v>6</v>
      </c>
      <c r="C22" s="46">
        <v>0.43322101249032824</v>
      </c>
      <c r="D22" s="46"/>
      <c r="E22" s="104">
        <f t="shared" ref="E22" si="2">(D22-C22)/C22*100</f>
        <v>-100</v>
      </c>
    </row>
    <row r="23" spans="1:5" ht="91.5" x14ac:dyDescent="0.3">
      <c r="A23" s="108">
        <v>4</v>
      </c>
      <c r="B23" s="109" t="s">
        <v>394</v>
      </c>
      <c r="C23" s="46">
        <v>0.1134</v>
      </c>
      <c r="D23" s="46">
        <v>5.4399999999999997E-2</v>
      </c>
      <c r="E23" s="104">
        <f>(D23-C23)/C23*100</f>
        <v>-52.028218694885368</v>
      </c>
    </row>
    <row r="24" spans="1:5" x14ac:dyDescent="0.25">
      <c r="A24" s="101" t="s">
        <v>22</v>
      </c>
      <c r="B24" s="105" t="s">
        <v>3</v>
      </c>
      <c r="C24" s="46">
        <v>0</v>
      </c>
      <c r="D24" s="46">
        <v>0</v>
      </c>
      <c r="E24" s="104">
        <v>0</v>
      </c>
    </row>
    <row r="25" spans="1:5" x14ac:dyDescent="0.25">
      <c r="A25" s="101" t="s">
        <v>23</v>
      </c>
      <c r="B25" s="105" t="s">
        <v>4</v>
      </c>
      <c r="C25" s="46">
        <v>0</v>
      </c>
      <c r="D25" s="46">
        <v>0</v>
      </c>
      <c r="E25" s="104">
        <v>0</v>
      </c>
    </row>
    <row r="26" spans="1:5" x14ac:dyDescent="0.25">
      <c r="A26" s="101" t="s">
        <v>24</v>
      </c>
      <c r="B26" s="105" t="s">
        <v>5</v>
      </c>
      <c r="C26" s="46">
        <v>0</v>
      </c>
      <c r="D26" s="46">
        <v>0</v>
      </c>
      <c r="E26" s="104">
        <v>0</v>
      </c>
    </row>
    <row r="27" spans="1:5" x14ac:dyDescent="0.25">
      <c r="A27" s="101" t="s">
        <v>25</v>
      </c>
      <c r="B27" s="105" t="s">
        <v>6</v>
      </c>
      <c r="C27" s="46">
        <v>0.11487233337017796</v>
      </c>
      <c r="D27" s="46">
        <v>5.9878045588966526E-2</v>
      </c>
      <c r="E27" s="104">
        <f t="shared" ref="E27" si="3">(D27-C27)/C27*100</f>
        <v>-47.874267169268208</v>
      </c>
    </row>
    <row r="28" spans="1:5" ht="51.75" customHeight="1" x14ac:dyDescent="0.25">
      <c r="A28" s="101" t="s">
        <v>26</v>
      </c>
      <c r="B28" s="110" t="s">
        <v>27</v>
      </c>
      <c r="C28" s="46">
        <v>0</v>
      </c>
      <c r="D28" s="46">
        <v>0</v>
      </c>
      <c r="E28" s="46">
        <v>0</v>
      </c>
    </row>
    <row r="29" spans="1:5" ht="60" x14ac:dyDescent="0.25">
      <c r="A29" s="101" t="s">
        <v>29</v>
      </c>
      <c r="B29" s="110" t="s">
        <v>28</v>
      </c>
      <c r="C29" s="46">
        <v>0</v>
      </c>
      <c r="D29" s="46">
        <v>0</v>
      </c>
      <c r="E29" s="46">
        <v>0</v>
      </c>
    </row>
    <row r="30" spans="1:5" x14ac:dyDescent="0.25">
      <c r="A30" s="88"/>
    </row>
    <row r="31" spans="1:5" x14ac:dyDescent="0.25">
      <c r="A31" s="88"/>
    </row>
    <row r="32" spans="1:5" x14ac:dyDescent="0.25">
      <c r="A32" s="88"/>
    </row>
    <row r="33" spans="1:1" x14ac:dyDescent="0.25">
      <c r="A33" s="88"/>
    </row>
    <row r="34" spans="1:1" x14ac:dyDescent="0.25">
      <c r="A34" s="88"/>
    </row>
    <row r="35" spans="1:1" x14ac:dyDescent="0.25">
      <c r="A35" s="88"/>
    </row>
    <row r="36" spans="1:1" x14ac:dyDescent="0.25">
      <c r="A36" s="88"/>
    </row>
    <row r="37" spans="1:1" x14ac:dyDescent="0.25">
      <c r="A37" s="88"/>
    </row>
    <row r="38" spans="1:1" x14ac:dyDescent="0.25">
      <c r="A38" s="88"/>
    </row>
    <row r="39" spans="1:1" x14ac:dyDescent="0.25">
      <c r="A39" s="88"/>
    </row>
    <row r="40" spans="1:1" x14ac:dyDescent="0.25">
      <c r="A40" s="88"/>
    </row>
    <row r="41" spans="1:1" x14ac:dyDescent="0.25">
      <c r="A41" s="88"/>
    </row>
    <row r="42" spans="1:1" x14ac:dyDescent="0.25">
      <c r="A42" s="88"/>
    </row>
    <row r="43" spans="1:1" x14ac:dyDescent="0.25">
      <c r="A43" s="88"/>
    </row>
    <row r="44" spans="1:1" x14ac:dyDescent="0.25">
      <c r="A44" s="88"/>
    </row>
    <row r="45" spans="1:1" x14ac:dyDescent="0.25">
      <c r="A45" s="88"/>
    </row>
    <row r="46" spans="1:1" x14ac:dyDescent="0.25">
      <c r="A46" s="88"/>
    </row>
    <row r="47" spans="1:1" x14ac:dyDescent="0.25">
      <c r="A47" s="88"/>
    </row>
    <row r="48" spans="1:1" x14ac:dyDescent="0.25">
      <c r="A48" s="88"/>
    </row>
    <row r="49" spans="1:1" x14ac:dyDescent="0.25">
      <c r="A49" s="88"/>
    </row>
    <row r="50" spans="1:1" x14ac:dyDescent="0.25">
      <c r="A50" s="88"/>
    </row>
    <row r="51" spans="1:1" x14ac:dyDescent="0.25">
      <c r="A51" s="88"/>
    </row>
    <row r="52" spans="1:1" x14ac:dyDescent="0.25">
      <c r="A52" s="88"/>
    </row>
  </sheetData>
  <mergeCells count="6">
    <mergeCell ref="A1:E1"/>
    <mergeCell ref="A3:E3"/>
    <mergeCell ref="A4:E4"/>
    <mergeCell ref="A5:A6"/>
    <mergeCell ref="B5:B6"/>
    <mergeCell ref="C5:E5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Normal="100" zoomScaleSheetLayoutView="100" workbookViewId="0">
      <selection activeCell="R31" sqref="R31"/>
    </sheetView>
  </sheetViews>
  <sheetFormatPr defaultRowHeight="15" x14ac:dyDescent="0.25"/>
  <cols>
    <col min="1" max="1" width="5.42578125" style="41" customWidth="1"/>
    <col min="2" max="2" width="34.140625" style="41" customWidth="1"/>
    <col min="3" max="3" width="6.5703125" style="41" customWidth="1"/>
    <col min="4" max="4" width="5.42578125" style="41" customWidth="1"/>
    <col min="5" max="5" width="5.7109375" style="41" customWidth="1"/>
    <col min="6" max="6" width="9.140625" style="41" customWidth="1"/>
    <col min="7" max="9" width="6" style="41" customWidth="1"/>
    <col min="10" max="10" width="11.28515625" style="41" customWidth="1"/>
    <col min="11" max="13" width="6" style="41" customWidth="1"/>
    <col min="14" max="14" width="11.140625" style="41" customWidth="1"/>
    <col min="15" max="17" width="6" style="41" customWidth="1"/>
    <col min="18" max="18" width="10.5703125" style="41" customWidth="1"/>
    <col min="19" max="19" width="25.7109375" style="41" customWidth="1"/>
    <col min="20" max="20" width="55.5703125" style="41" customWidth="1"/>
    <col min="21" max="16384" width="9.140625" style="41"/>
  </cols>
  <sheetData>
    <row r="1" spans="1:20" ht="72.75" customHeight="1" x14ac:dyDescent="0.25">
      <c r="A1" s="163" t="s">
        <v>384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</row>
    <row r="2" spans="1:20" ht="7.5" customHeight="1" x14ac:dyDescent="0.25"/>
    <row r="3" spans="1:20" ht="44.25" customHeight="1" x14ac:dyDescent="0.25">
      <c r="A3" s="164" t="s">
        <v>385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38.25" customHeight="1" x14ac:dyDescent="0.25">
      <c r="A4" s="166" t="s">
        <v>30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</row>
    <row r="5" spans="1:20" ht="258" customHeight="1" x14ac:dyDescent="0.25">
      <c r="A5" s="160" t="s">
        <v>1</v>
      </c>
      <c r="B5" s="172" t="s">
        <v>31</v>
      </c>
      <c r="C5" s="173" t="s">
        <v>386</v>
      </c>
      <c r="D5" s="174"/>
      <c r="E5" s="174"/>
      <c r="F5" s="175"/>
      <c r="G5" s="173" t="s">
        <v>387</v>
      </c>
      <c r="H5" s="174"/>
      <c r="I5" s="174"/>
      <c r="J5" s="175"/>
      <c r="K5" s="173" t="s">
        <v>388</v>
      </c>
      <c r="L5" s="174"/>
      <c r="M5" s="174"/>
      <c r="N5" s="175"/>
      <c r="O5" s="172" t="s">
        <v>389</v>
      </c>
      <c r="P5" s="172"/>
      <c r="Q5" s="172"/>
      <c r="R5" s="172"/>
      <c r="S5" s="168" t="s">
        <v>36</v>
      </c>
      <c r="T5" s="168" t="s">
        <v>37</v>
      </c>
    </row>
    <row r="6" spans="1:20" ht="21" customHeight="1" x14ac:dyDescent="0.25">
      <c r="A6" s="160"/>
      <c r="B6" s="172"/>
      <c r="C6" s="92" t="s">
        <v>32</v>
      </c>
      <c r="D6" s="92" t="s">
        <v>33</v>
      </c>
      <c r="E6" s="96" t="s">
        <v>34</v>
      </c>
      <c r="F6" s="96" t="s">
        <v>35</v>
      </c>
      <c r="G6" s="92" t="s">
        <v>32</v>
      </c>
      <c r="H6" s="92" t="s">
        <v>33</v>
      </c>
      <c r="I6" s="96" t="s">
        <v>34</v>
      </c>
      <c r="J6" s="96" t="s">
        <v>35</v>
      </c>
      <c r="K6" s="92" t="s">
        <v>32</v>
      </c>
      <c r="L6" s="92" t="s">
        <v>33</v>
      </c>
      <c r="M6" s="96" t="s">
        <v>34</v>
      </c>
      <c r="N6" s="96" t="s">
        <v>35</v>
      </c>
      <c r="O6" s="92" t="s">
        <v>32</v>
      </c>
      <c r="P6" s="92" t="s">
        <v>33</v>
      </c>
      <c r="Q6" s="96" t="s">
        <v>34</v>
      </c>
      <c r="R6" s="96" t="s">
        <v>35</v>
      </c>
      <c r="S6" s="169"/>
      <c r="T6" s="169"/>
    </row>
    <row r="7" spans="1:20" ht="15.75" thickBot="1" x14ac:dyDescent="0.3">
      <c r="A7" s="97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  <c r="R7" s="97">
        <v>18</v>
      </c>
      <c r="S7" s="97">
        <v>19</v>
      </c>
      <c r="T7" s="97">
        <v>20</v>
      </c>
    </row>
    <row r="8" spans="1:20" ht="49.5" customHeight="1" x14ac:dyDescent="0.25">
      <c r="A8" s="98" t="s">
        <v>7</v>
      </c>
      <c r="B8" s="99"/>
      <c r="C8" s="46">
        <v>0</v>
      </c>
      <c r="D8" s="46">
        <v>0</v>
      </c>
      <c r="E8" s="46">
        <v>0.11212159329140463</v>
      </c>
      <c r="F8" s="46">
        <v>0.21055682918531321</v>
      </c>
      <c r="G8" s="46">
        <v>0</v>
      </c>
      <c r="H8" s="46">
        <v>0</v>
      </c>
      <c r="I8" s="46">
        <v>8.4643605870020969E-2</v>
      </c>
      <c r="J8" s="46">
        <v>0.12292271858888802</v>
      </c>
      <c r="K8" s="46">
        <v>0</v>
      </c>
      <c r="L8" s="46">
        <v>0</v>
      </c>
      <c r="M8" s="46">
        <v>0</v>
      </c>
      <c r="N8" s="46">
        <v>0.18309871502970348</v>
      </c>
      <c r="O8" s="46">
        <v>0</v>
      </c>
      <c r="P8" s="46">
        <v>0</v>
      </c>
      <c r="Q8" s="46">
        <v>0</v>
      </c>
      <c r="R8" s="46">
        <v>5.9878045588966526E-2</v>
      </c>
      <c r="S8" s="100">
        <v>0</v>
      </c>
      <c r="T8" s="170" t="s">
        <v>312</v>
      </c>
    </row>
    <row r="9" spans="1:20" x14ac:dyDescent="0.25">
      <c r="A9" s="101" t="s">
        <v>13</v>
      </c>
      <c r="B9" s="102" t="s">
        <v>39</v>
      </c>
      <c r="C9" s="46">
        <v>0</v>
      </c>
      <c r="D9" s="46">
        <v>0</v>
      </c>
      <c r="E9" s="46">
        <v>0.11212159329140463</v>
      </c>
      <c r="F9" s="46">
        <v>0.21055682918531321</v>
      </c>
      <c r="G9" s="46">
        <v>0</v>
      </c>
      <c r="H9" s="46">
        <v>0</v>
      </c>
      <c r="I9" s="46">
        <v>8.4643605870020969E-2</v>
      </c>
      <c r="J9" s="46">
        <v>0.12292271858888802</v>
      </c>
      <c r="K9" s="46">
        <v>0</v>
      </c>
      <c r="L9" s="46">
        <v>0</v>
      </c>
      <c r="M9" s="46">
        <v>0</v>
      </c>
      <c r="N9" s="46">
        <v>0.18309871502970348</v>
      </c>
      <c r="O9" s="46">
        <v>0</v>
      </c>
      <c r="P9" s="46">
        <v>0</v>
      </c>
      <c r="Q9" s="46">
        <v>0</v>
      </c>
      <c r="R9" s="46">
        <v>5.9878045588966526E-2</v>
      </c>
      <c r="S9" s="103">
        <f>S8</f>
        <v>0</v>
      </c>
      <c r="T9" s="171"/>
    </row>
    <row r="10" spans="1:20" x14ac:dyDescent="0.25">
      <c r="A10" s="88"/>
    </row>
    <row r="11" spans="1:20" x14ac:dyDescent="0.25">
      <c r="A11" s="88"/>
    </row>
    <row r="12" spans="1:20" x14ac:dyDescent="0.25">
      <c r="A12" s="88"/>
      <c r="D12" s="167"/>
    </row>
    <row r="13" spans="1:20" x14ac:dyDescent="0.25">
      <c r="A13" s="88"/>
      <c r="D13" s="167"/>
    </row>
    <row r="14" spans="1:20" x14ac:dyDescent="0.25">
      <c r="A14" s="88"/>
      <c r="D14" s="167"/>
    </row>
    <row r="15" spans="1:20" x14ac:dyDescent="0.25">
      <c r="A15" s="88"/>
      <c r="D15" s="167"/>
    </row>
    <row r="16" spans="1:20" x14ac:dyDescent="0.25">
      <c r="A16" s="88"/>
      <c r="D16" s="167"/>
    </row>
    <row r="17" spans="1:1" x14ac:dyDescent="0.25">
      <c r="A17" s="88"/>
    </row>
    <row r="18" spans="1:1" x14ac:dyDescent="0.25">
      <c r="A18" s="88"/>
    </row>
    <row r="19" spans="1:1" x14ac:dyDescent="0.25">
      <c r="A19" s="88"/>
    </row>
    <row r="20" spans="1:1" x14ac:dyDescent="0.25">
      <c r="A20" s="88"/>
    </row>
    <row r="21" spans="1:1" x14ac:dyDescent="0.25">
      <c r="A21" s="88"/>
    </row>
    <row r="22" spans="1:1" x14ac:dyDescent="0.25">
      <c r="A22" s="88"/>
    </row>
    <row r="23" spans="1:1" x14ac:dyDescent="0.25">
      <c r="A23" s="88"/>
    </row>
    <row r="24" spans="1:1" x14ac:dyDescent="0.25">
      <c r="A24" s="88"/>
    </row>
    <row r="25" spans="1:1" x14ac:dyDescent="0.25">
      <c r="A25" s="88"/>
    </row>
    <row r="26" spans="1:1" x14ac:dyDescent="0.25">
      <c r="A26" s="88"/>
    </row>
    <row r="27" spans="1:1" x14ac:dyDescent="0.25">
      <c r="A27" s="88"/>
    </row>
    <row r="28" spans="1:1" x14ac:dyDescent="0.25">
      <c r="A28" s="88"/>
    </row>
    <row r="29" spans="1:1" x14ac:dyDescent="0.25">
      <c r="A29" s="88"/>
    </row>
    <row r="30" spans="1:1" x14ac:dyDescent="0.25">
      <c r="A30" s="88"/>
    </row>
    <row r="31" spans="1:1" x14ac:dyDescent="0.25">
      <c r="A31" s="88"/>
    </row>
  </sheetData>
  <mergeCells count="13">
    <mergeCell ref="D12:D16"/>
    <mergeCell ref="T5:T6"/>
    <mergeCell ref="T8:T9"/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</mergeCells>
  <printOptions horizontalCentered="1"/>
  <pageMargins left="0" right="0" top="0" bottom="0" header="0" footer="0"/>
  <pageSetup paperSize="9" scale="6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6"/>
  <sheetViews>
    <sheetView topLeftCell="B1" workbookViewId="0">
      <selection activeCell="R31" sqref="R31"/>
    </sheetView>
  </sheetViews>
  <sheetFormatPr defaultRowHeight="15" x14ac:dyDescent="0.25"/>
  <cols>
    <col min="1" max="16384" width="9.140625" style="41"/>
  </cols>
  <sheetData>
    <row r="4" spans="2:17" x14ac:dyDescent="0.25">
      <c r="B4" s="95" t="s">
        <v>242</v>
      </c>
    </row>
    <row r="6" spans="2:17" ht="40.5" customHeight="1" x14ac:dyDescent="0.25">
      <c r="B6" s="176" t="s">
        <v>243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</row>
  </sheetData>
  <mergeCells count="1">
    <mergeCell ref="B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прил 1 Приборы учета</vt:lpstr>
      <vt:lpstr>прил 1  Передача ЭЭ</vt:lpstr>
      <vt:lpstr>прил 1 Допуск к ПУ</vt:lpstr>
      <vt:lpstr>Прил 7_1.1.-1.2</vt:lpstr>
      <vt:lpstr>Прил 7_1.3 Инф-ция о ТСО</vt:lpstr>
      <vt:lpstr>Прил 7_1.4. Износ</vt:lpstr>
      <vt:lpstr>Прил 7_2.1 Показатели качест (2</vt:lpstr>
      <vt:lpstr>Прил 7_2.2 Рейтинг структ е (2</vt:lpstr>
      <vt:lpstr>Прил 7_2.3 Мероприятия</vt:lpstr>
      <vt:lpstr>Прил 7_3.1; 3.2; 3.3</vt:lpstr>
      <vt:lpstr>Прил 7_3.4 ТП</vt:lpstr>
      <vt:lpstr>Прил 7 3.5 Стоим-сть ТП</vt:lpstr>
      <vt:lpstr>Прил 7_4.1 Колич-во обращений</vt:lpstr>
      <vt:lpstr>Прил 7_4.2  Инф-ция об офисах</vt:lpstr>
      <vt:lpstr>Прил 7_ 4.3  Инф-ция о заочн</vt:lpstr>
      <vt:lpstr>Прил 7_ 4.4 Категория обращений</vt:lpstr>
      <vt:lpstr>Прил 7_4.5 Допуслуги</vt:lpstr>
      <vt:lpstr>Прил 7_4.6 Мероприятия</vt:lpstr>
      <vt:lpstr>Прил 7_4.7 Опросы потребителей</vt:lpstr>
      <vt:lpstr>Прил 7_4.8 Мероприятия по качес</vt:lpstr>
      <vt:lpstr>Прил 7_4.9 Информация по обраще</vt:lpstr>
      <vt:lpstr>'Прил 7_1.3 Инф-ция о ТСО'!Область_печати</vt:lpstr>
      <vt:lpstr>'Прил 7_2.1 Показатели качест (2'!Область_печати</vt:lpstr>
      <vt:lpstr>'Прил 7_2.2 Рейтинг структ е (2'!Область_печати</vt:lpstr>
      <vt:lpstr>'Прил 7_3.4 ТП'!Область_печати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2025-01-20T06:01:24Z</dcterms:modified>
</cp:coreProperties>
</file>