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 tabRatio="814" firstSheet="14" activeTab="19"/>
  </bookViews>
  <sheets>
    <sheet name="прил 1 Приборы учета" sheetId="20" r:id="rId1"/>
    <sheet name="прил 1  Передача ЭЭ" sheetId="21" r:id="rId2"/>
    <sheet name="прил 1 Допуск к ПУ" sheetId="22" r:id="rId3"/>
    <sheet name="Прил 7  1. Инф-ция о ТСО" sheetId="23" r:id="rId4"/>
    <sheet name="Прил 7 2. Показатели качест (2" sheetId="24" r:id="rId5"/>
    <sheet name="Прил 7 2.2 Рейтинг структ е (2" sheetId="25" r:id="rId6"/>
    <sheet name="Прил 7 2.3 Мероприятия" sheetId="17" r:id="rId7"/>
    <sheet name="Прил 7 3.1, 3.2, 3.3" sheetId="18" r:id="rId8"/>
    <sheet name="Прил 7.3.4 ТП" sheetId="6" r:id="rId9"/>
    <sheet name="Прил 7.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п. 1.4. Износ" sheetId="19" r:id="rId20"/>
  </sheets>
  <externalReferences>
    <externalReference r:id="rId21"/>
  </externalReferences>
  <definedNames>
    <definedName name="_xlnm.Print_Area" localSheetId="3">'Прил 7  1. Инф-ция о ТСО'!$A$1:$E$19</definedName>
    <definedName name="_xlnm.Print_Area" localSheetId="4">'Прил 7 2. Показатели качест (2'!$A$1:$E$29</definedName>
    <definedName name="_xlnm.Print_Area" localSheetId="5">'Прил 7 2.2 Рейтинг структ е (2'!$A$1:$T$9</definedName>
    <definedName name="_xlnm.Print_Area" localSheetId="8">'Прил 7.3.4 ТП'!$A$1:$R$19</definedName>
  </definedNames>
  <calcPr calcId="152511"/>
</workbook>
</file>

<file path=xl/calcChain.xml><?xml version="1.0" encoding="utf-8"?>
<calcChain xmlns="http://schemas.openxmlformats.org/spreadsheetml/2006/main">
  <c r="S9" i="25" l="1"/>
  <c r="R9" i="25"/>
  <c r="N9" i="25"/>
  <c r="J9" i="25"/>
  <c r="I9" i="25"/>
  <c r="F9" i="25"/>
  <c r="E9" i="25"/>
  <c r="E27" i="24"/>
  <c r="E23" i="24"/>
  <c r="E22" i="24"/>
  <c r="E18" i="24"/>
  <c r="E17" i="24"/>
  <c r="E16" i="24"/>
  <c r="E13" i="24"/>
  <c r="E12" i="24"/>
  <c r="E11" i="24"/>
  <c r="E8" i="24"/>
  <c r="E18" i="23"/>
  <c r="E17" i="23"/>
  <c r="E16" i="23"/>
  <c r="E14" i="23"/>
  <c r="E13" i="23"/>
  <c r="E9" i="23"/>
  <c r="E8" i="23"/>
  <c r="R19" i="6" l="1"/>
  <c r="N19" i="6"/>
  <c r="K19" i="6"/>
  <c r="H19" i="6"/>
  <c r="E19" i="6"/>
  <c r="R18" i="6"/>
  <c r="R17" i="6"/>
  <c r="Y16" i="6"/>
  <c r="X16" i="6" s="1"/>
  <c r="R16" i="6"/>
  <c r="T15" i="6"/>
  <c r="U15" i="6" s="1"/>
  <c r="S15" i="6"/>
  <c r="R15" i="6"/>
  <c r="N15" i="6"/>
  <c r="K15" i="6"/>
  <c r="H15" i="6"/>
  <c r="E15" i="6"/>
  <c r="T14" i="6"/>
  <c r="U14" i="6" s="1"/>
  <c r="S14" i="6"/>
  <c r="R14" i="6"/>
  <c r="N14" i="6"/>
  <c r="K14" i="6"/>
  <c r="H14" i="6"/>
  <c r="E14" i="6"/>
  <c r="R13" i="6"/>
  <c r="N13" i="6"/>
  <c r="K13" i="6"/>
  <c r="H13" i="6"/>
  <c r="E13" i="6"/>
  <c r="R12" i="6"/>
  <c r="R11" i="6"/>
  <c r="R10" i="6"/>
  <c r="T9" i="6"/>
  <c r="U9" i="6" s="1"/>
  <c r="S9" i="6"/>
  <c r="R9" i="6"/>
  <c r="N9" i="6"/>
  <c r="K9" i="6"/>
  <c r="H9" i="6"/>
  <c r="E9" i="6"/>
  <c r="T8" i="6"/>
  <c r="U8" i="6" s="1"/>
  <c r="S8" i="6"/>
  <c r="R8" i="6"/>
  <c r="N8" i="6"/>
  <c r="K8" i="6"/>
  <c r="H8" i="6"/>
  <c r="E8" i="6"/>
  <c r="E8" i="11" l="1"/>
  <c r="M31" i="8"/>
  <c r="G31" i="8"/>
  <c r="T30" i="8"/>
  <c r="P30" i="8"/>
  <c r="M30" i="8"/>
  <c r="G30" i="8"/>
  <c r="M29" i="8"/>
  <c r="M28" i="8"/>
  <c r="G28" i="8"/>
  <c r="M27" i="8"/>
  <c r="G27" i="8"/>
  <c r="M25" i="8"/>
  <c r="G25" i="8"/>
  <c r="T16" i="8"/>
  <c r="M16" i="8"/>
  <c r="G16" i="8"/>
  <c r="T14" i="8"/>
  <c r="P14" i="8"/>
  <c r="M14" i="8"/>
  <c r="G14" i="8"/>
</calcChain>
</file>

<file path=xl/sharedStrings.xml><?xml version="1.0" encoding="utf-8"?>
<sst xmlns="http://schemas.openxmlformats.org/spreadsheetml/2006/main" count="1326" uniqueCount="411">
  <si>
    <t>Показатель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</si>
  <si>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</si>
  <si>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</si>
  <si>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</si>
  <si>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</si>
  <si>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</si>
  <si>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</si>
  <si>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</si>
  <si>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</si>
  <si>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</si>
  <si>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</si>
  <si>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</si>
  <si>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</si>
  <si>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</si>
  <si>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</si>
  <si>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</si>
  <si>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</si>
  <si>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</si>
  <si>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</si>
  <si>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</si>
  <si>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</si>
  <si>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</si>
  <si>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</si>
  <si>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</si>
  <si>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</si>
  <si>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</si>
  <si>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</si>
  <si>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</si>
  <si>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</si>
  <si>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</si>
  <si>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</si>
  <si>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</si>
  <si>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</si>
  <si>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</si>
  <si>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</si>
  <si>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</si>
  <si>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</si>
  <si>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t>ВН</t>
  </si>
  <si>
    <t>СН1</t>
  </si>
  <si>
    <t>СН2</t>
  </si>
  <si>
    <t>НН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</si>
  <si>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</si>
  <si>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</si>
  <si>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</si>
  <si>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</si>
  <si>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Динамика изменения показателя,%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</si>
  <si>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</si>
  <si>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t>Всего по сетевой организации</t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</si>
  <si>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</si>
  <si>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</si>
  <si>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</si>
  <si>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</si>
  <si>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</si>
  <si>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</si>
  <si>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</si>
  <si>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</si>
  <si>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</si>
  <si>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</si>
  <si>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</si>
  <si>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</si>
  <si>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</si>
  <si>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</si>
  <si>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</si>
  <si>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</si>
  <si>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</si>
  <si>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</si>
  <si>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</si>
  <si>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</si>
  <si>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</si>
  <si>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</si>
  <si>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</si>
  <si>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</si>
  <si>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</si>
  <si>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</si>
  <si>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</si>
  <si>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</si>
  <si>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</si>
  <si>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</si>
  <si>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</si>
  <si>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</si>
  <si>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</si>
  <si>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</si>
  <si>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</si>
  <si>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</si>
  <si>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</si>
  <si>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</si>
  <si>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</si>
  <si>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</si>
  <si>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</si>
  <si>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</si>
  <si>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</si>
  <si>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</si>
  <si>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</si>
  <si>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</si>
  <si>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</si>
  <si>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</si>
  <si>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</si>
  <si>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</si>
  <si>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</si>
  <si>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</si>
  <si>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</si>
  <si>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</si>
  <si>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</si>
  <si>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</si>
  <si>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</si>
  <si>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</si>
  <si>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</si>
  <si>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</si>
  <si>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</si>
  <si>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</si>
  <si>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</si>
  <si>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</si>
  <si>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</si>
  <si>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</si>
  <si>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</si>
  <si>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</si>
  <si>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</si>
  <si>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</si>
  <si>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</si>
  <si>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</si>
  <si>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</si>
  <si>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</si>
  <si>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</si>
  <si>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</si>
  <si>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</si>
  <si>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</si>
  <si>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</si>
  <si>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</si>
  <si>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</si>
  <si>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</si>
  <si>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</si>
  <si>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</si>
  <si>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</si>
  <si>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</si>
  <si>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</si>
  <si>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</si>
  <si>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</si>
  <si>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</si>
  <si>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</si>
  <si>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</si>
  <si>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</si>
  <si>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</si>
  <si>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</si>
  <si>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</si>
  <si>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</si>
  <si>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</si>
  <si>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</si>
  <si>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</si>
  <si>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</si>
  <si>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</si>
  <si>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</si>
  <si>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</si>
  <si>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</si>
  <si>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</si>
  <si>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</si>
  <si>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</si>
  <si>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</si>
  <si>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</si>
  <si>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</si>
  <si>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</si>
  <si>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</si>
  <si>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</si>
  <si>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</si>
  <si>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</si>
  <si>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</si>
  <si>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</si>
  <si>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</si>
  <si>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</si>
  <si>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</si>
  <si>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</si>
  <si>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</si>
  <si>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</si>
  <si>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</si>
  <si>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</si>
  <si>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</si>
  <si>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</si>
  <si>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</si>
  <si>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</si>
  <si>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</si>
  <si>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</si>
  <si>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</si>
  <si>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</si>
  <si>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</si>
  <si>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</si>
  <si>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</si>
  <si>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</si>
  <si>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</si>
  <si>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</si>
  <si>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</si>
  <si>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</si>
  <si>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</si>
  <si>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</si>
  <si>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</si>
  <si>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</si>
  <si>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</si>
  <si>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</si>
  <si>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</si>
  <si>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</si>
  <si>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</si>
  <si>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</si>
  <si>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</si>
  <si>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</si>
  <si>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</si>
  <si>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</si>
  <si>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</si>
  <si>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</si>
  <si>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</si>
  <si>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</si>
  <si>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</si>
  <si>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</si>
  <si>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</si>
  <si>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 8:00-17:00 </t>
  </si>
  <si>
    <t>8:00-17:00</t>
  </si>
  <si>
    <t>прочее (отключение/включение ээ)</t>
  </si>
  <si>
    <t>8(495)516-04-90;           8(495)516-79-14;               8(495)516-79-11 zayavka_tp@mskenergo.ru info@mskenergo.ru</t>
  </si>
  <si>
    <t>8(495)516-04-90;           8(495)516-79-14;               8(495)516-79-11;           8(495)577-37-36 zayavka_tp@mskenergo.ru info@mskenergo.ru</t>
  </si>
  <si>
    <t>прочее (переоформление документов ТП)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</si>
  <si>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</si>
  <si>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</si>
  <si>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</si>
  <si>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</si>
  <si>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</si>
  <si>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</si>
  <si>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</si>
  <si>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</si>
  <si>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Клиенты удовлетворены</t>
  </si>
  <si>
    <t>Внутренняя оснащенность клиентского отдела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</si>
  <si>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</si>
  <si>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</si>
  <si>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</si>
  <si>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</si>
  <si>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</si>
  <si>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</si>
  <si>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</si>
  <si>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</si>
  <si>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</si>
  <si>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</si>
  <si>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</si>
  <si>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</si>
  <si>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</si>
  <si>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</si>
  <si>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</si>
  <si>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</si>
  <si>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</si>
  <si>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</si>
  <si>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Повышение информативности потребителей о компании и ее услугах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</si>
  <si>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</si>
  <si>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</si>
  <si>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</si>
  <si>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</si>
  <si>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клиентских отделов АО "МСК Энерго" г. Королева и г. Лобня обеспечен в полном объеме (в том числе для категории лиц с ограниченными возможностями).</t>
  </si>
  <si>
    <t>Клиентские отделы АО "МСК Энерго" г. Королева и г. Лобня оборудованы дополнительными комфортабельными местами ожидания.</t>
  </si>
  <si>
    <t>Адаптирование клиентских офисов для групп с ограниченными возможностями</t>
  </si>
  <si>
    <t>Организация стендов с образцами заполненных заявок на выполнение услуг в клиентких отделах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</si>
  <si>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</si>
  <si>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</si>
  <si>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</si>
  <si>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</si>
  <si>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№ пп</t>
  </si>
  <si>
    <t>Наименование мероприятия</t>
  </si>
  <si>
    <t>актулизация сайта организации в соответствии с нововведеями в законодательстве РФ</t>
  </si>
  <si>
    <t>повышение квалификация персонала.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</si>
  <si>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</si>
  <si>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оптимизация обработок заявок по ТП, консультирование по возникшим вопросам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</si>
  <si>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</si>
  <si>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</si>
  <si>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4.8. Мероприятия, выполняемые сетевой организацией в целях повышения качества обслуживания потребителей</t>
  </si>
  <si>
    <t>Информация об износе ОС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</si>
  <si>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</si>
  <si>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</si>
  <si>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</si>
  <si>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</si>
  <si>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Здания</t>
  </si>
  <si>
    <t>Сооружения</t>
  </si>
  <si>
    <t>Машины и оборудование (кроме офисного)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</si>
  <si>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</si>
  <si>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</si>
  <si>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</si>
  <si>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</si>
  <si>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</si>
  <si>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</si>
  <si>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</si>
  <si>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</si>
  <si>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</si>
  <si>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</si>
  <si>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</si>
  <si>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</si>
  <si>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</si>
  <si>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</si>
  <si>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</si>
  <si>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</si>
  <si>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</si>
  <si>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</si>
  <si>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</si>
  <si>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</si>
  <si>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</si>
  <si>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</si>
  <si>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 xml:space="preserve">Рассмотрение запроса подготовка ответа.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</si>
  <si>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</si>
  <si>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</si>
  <si>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</si>
  <si>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</si>
  <si>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</si>
  <si>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1. Выполнение планово-предупредительных ремонтов согласно утвержденным графикам.  
 2. Замена устаревших элементов электросетевого хозяйства на новые.</t>
  </si>
  <si>
    <t xml:space="preserve">Московская обл.,    г. Королев, ул. Гагарина, д. 10 А, пом. 011 </t>
  </si>
  <si>
    <t>Московская обл.,     г. Лобня, ул. Чехова, д. 31</t>
  </si>
  <si>
    <t>ЦОК</t>
  </si>
  <si>
    <t>1. Прием обращений граждан;                        2. Выдача документов и ответов по обращениям;                3. Консультация устн.; 4.Оформление услуг согласно перечню</t>
  </si>
  <si>
    <t>23</t>
  </si>
  <si>
    <t>82</t>
  </si>
  <si>
    <t>8(495)516-04-90; 8(495)516-79-14;     8(495)516-79-11;    8(495)577-37-36</t>
  </si>
  <si>
    <t>37</t>
  </si>
  <si>
    <t>94</t>
  </si>
  <si>
    <t>М-00070</t>
  </si>
  <si>
    <t>Л-02387</t>
  </si>
  <si>
    <t>К-02697</t>
  </si>
  <si>
    <t>К-03046</t>
  </si>
  <si>
    <t>Л-03434</t>
  </si>
  <si>
    <t>Л-03781</t>
  </si>
  <si>
    <t>К-04231</t>
  </si>
  <si>
    <t>К-04597</t>
  </si>
  <si>
    <t>М-04910</t>
  </si>
  <si>
    <t>К-05283</t>
  </si>
  <si>
    <t>М-05724</t>
  </si>
  <si>
    <t>М-06072</t>
  </si>
  <si>
    <t>Л-06577</t>
  </si>
  <si>
    <t>М-06774</t>
  </si>
  <si>
    <t>К-07805</t>
  </si>
  <si>
    <t>Л-08691</t>
  </si>
  <si>
    <t>М-09831</t>
  </si>
  <si>
    <t>К-10933</t>
  </si>
  <si>
    <t>М-11056</t>
  </si>
  <si>
    <t>Л-12113</t>
  </si>
  <si>
    <t>М-13005</t>
  </si>
  <si>
    <t>Л-13898</t>
  </si>
  <si>
    <t>М-15533</t>
  </si>
  <si>
    <t>Л-17269</t>
  </si>
  <si>
    <t>Л-17989</t>
  </si>
  <si>
    <t xml:space="preserve"> 9:45:39</t>
  </si>
  <si>
    <r>
      <t xml:space="preserve">Плата не взимается или взимается в соответствии с предлагаемой АО </t>
    </r>
    <r>
      <rPr>
        <u/>
        <sz val="10"/>
        <color theme="1"/>
        <rFont val="Calibri"/>
        <family val="2"/>
        <charset val="204"/>
      </rPr>
      <t>«МСК Энерго» стоимостью работ</t>
    </r>
    <r>
      <rPr>
        <u/>
        <sz val="10"/>
        <color theme="1"/>
        <rFont val="Courier New"/>
        <family val="3"/>
        <charset val="204"/>
      </rPr>
      <t>.</t>
    </r>
  </si>
  <si>
    <t>Результат</t>
  </si>
  <si>
    <t>Регистрация заявки.</t>
  </si>
  <si>
    <t>Не позднее 3 рабочих дней с даты получения обращения потребителя.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</si>
  <si>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энергии*.</t>
  </si>
  <si>
    <t>Уведомление направляется в письменной форме.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</si>
  <si>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1).</t>
  </si>
  <si>
    <t>В течение 3 рабочих дней со дня получения заявки.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</si>
  <si>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энергии*.</t>
  </si>
  <si>
    <t>Осмотр осуществляется на объекте заявителя.</t>
  </si>
  <si>
    <t>В течение 10 рабочих дней со дня получения полного комплекта документов по этапу 1.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</si>
  <si>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энергии*.</t>
  </si>
  <si>
    <t>Оказание заявителю услуг по установке, замене и (или) эксплуатации учета.</t>
  </si>
  <si>
    <t>Не позднее 6 месяцев с даты получения обращения потребителя.</t>
  </si>
  <si>
    <t>ПЕРЕДАЧА ЭЛЕКТРИЧЕСКОЙ ЭНЕРГИИ</t>
  </si>
  <si>
    <t xml:space="preserve">Круг заявителей &lt;1&gt;: Гарантирующие поставщики, энергосбытовые организации, сетевые организации, потребители электрической энергии.
 </t>
  </si>
  <si>
    <t xml:space="preserve">В соответствии с тарифами на услуги по передаче электрической энергии, утвержденными ДЭПиР города Москвы, и условиями заключенного договора оказания услуг по передаче электрической энергии. </t>
  </si>
  <si>
    <t xml:space="preserve">Условия оказания услуги (процесса) &lt;2&gt;: В соответствии с требованиями действующего законодательства. </t>
  </si>
  <si>
    <t>Заключение договора 
оказания услуг по передаче 
электрической энергии</t>
  </si>
  <si>
    <t>Направление лицом, 
имеющим намерение 
заключить договор, 
заявления о заключении 
договора с комплектом 
необходимых документов</t>
  </si>
  <si>
    <t>Произвольная</t>
  </si>
  <si>
    <t>30 дней с момента 
получения необходимого 
комплекта документов</t>
  </si>
  <si>
    <r>
      <t xml:space="preserve">Пункт 20 Правил 
недискриминационного 
доступа </t>
    </r>
    <r>
      <rPr>
        <sz val="11"/>
        <color theme="1"/>
        <rFont val="Calibri"/>
        <family val="2"/>
        <charset val="204"/>
      </rPr>
      <t>¹.</t>
    </r>
    <r>
      <rPr>
        <sz val="11"/>
        <color theme="1"/>
        <rFont val="Calibri"/>
        <family val="2"/>
        <charset val="204"/>
        <scheme val="minor"/>
      </rPr>
      <t xml:space="preserve">
Статья 432 Гражданский 
Кодекс РФ</t>
    </r>
  </si>
  <si>
    <t>Оформление Акта
оказания услуг по
передаче
электрической
энергии</t>
  </si>
  <si>
    <t>Оформление Акта оказания
услуг по передаче
электрической энергии
производится при условии
предоставления заявителем
документов,
предусмотренных
заключенным договором и
подтверждающих оказание
услуг по передаче
электрической энергии в
отчетном периоде</t>
  </si>
  <si>
    <t>Установлена
договором
оказания услуг
по передаче
электрической
энергии</t>
  </si>
  <si>
    <t>Ежемесячно</t>
  </si>
  <si>
    <r>
      <t xml:space="preserve">Пункт 193 «О 
функционировании 
розничных рынков 
электрической энергии» </t>
    </r>
    <r>
      <rPr>
        <sz val="11"/>
        <color theme="1"/>
        <rFont val="Calibri"/>
        <family val="2"/>
        <charset val="204"/>
      </rPr>
      <t>².</t>
    </r>
  </si>
  <si>
    <t>Внесение изменений в 
договор оказания услуг по 
передаче электрической 
энергии</t>
  </si>
  <si>
    <t>Внесение изменений в 
условия договора оказания 
услуг по передаче 
электрической энергии по 
инициативе одной из сторон 
договора и/или изменение 
законодательства</t>
  </si>
  <si>
    <t>Дополнительное 
соглашение о внесении 
изменений в договор 
или письменное 
уведомление об 
изменении адреса, 
банковских реквизитов, 
руководителя 
контрагента</t>
  </si>
  <si>
    <t>По мере необходимости</t>
  </si>
  <si>
    <t>Глава 29 Гражданский 
Кодекс РФ</t>
  </si>
  <si>
    <t>Расторжение договора 
оказания услуг по 
передаче электрической 
энергии</t>
  </si>
  <si>
    <t>Расторжение договора 
оказания услуг по передаче 
электрической энергии по 
инициативе одной из сторон 
договора</t>
  </si>
  <si>
    <t xml:space="preserve">Соглашение о 
расторжении
</t>
  </si>
  <si>
    <t>Срок расторжения 
договора указывается в 
соглашении о 
расторжении</t>
  </si>
  <si>
    <t>Пункт 32 Правил 
недискриминационного 
доступа.
Пункт 1 Статья 450 
Гражданский Кодекс РФ</t>
  </si>
  <si>
    <t>Расчет объема 
переданной 
электрической энергии</t>
  </si>
  <si>
    <t>Определение объема услуг 
по передаче электрической 
энергии в рамках исполнения 
договора оказания услуг по 
передаче электрической 
энергии</t>
  </si>
  <si>
    <t>Установлена 
договором оказания 
услуг по передаче 
электрической энергии</t>
  </si>
  <si>
    <t>Постановление 
Правительства 
Российской Федерации 
от 04.05.2012 г. № 442 
«О функционировании 
розничных рынков 
электрической энергии, 
полном и (или) 
частичном ограничении 
режима потребления 
электрической энергии</t>
  </si>
  <si>
    <t>Выдача документов в рамках оказания услуг по передаче электрической энергии</t>
  </si>
  <si>
    <t>Выдача потребителю услуг 
документов, оформление 
которых предусмотрено 
договором оказания услуг по 
передаче электрической 
энергии</t>
  </si>
  <si>
    <t xml:space="preserve">Установлена 
договором оказания 
услуг по передаче 
электрической энергии
</t>
  </si>
  <si>
    <t xml:space="preserve">Постановление 
Правительства 
Российской Федерации 
от 04.05.2012 г. № 442 
«О функционировании 
розничных рынков 
электрической энергии, 
полном и (или) 
частичном ограничении 
режима потребления 
электрической энергии»
</t>
  </si>
  <si>
    <r>
      <rPr>
        <sz val="11"/>
        <rFont val="Calibri"/>
        <family val="2"/>
      </rPr>
      <t>¹</t>
    </r>
    <r>
      <rPr>
        <sz val="11"/>
        <rFont val="Calibri"/>
        <family val="2"/>
        <scheme val="minor"/>
      </rPr>
      <t xml:space="preserve"> Правила недискриминационного доступа к услугам по передаче электрической энергии и оказания этих услуг, утвержденные постановлением Правительства РФ от 27.12.2004 № 861 (с изм. и доп., вступ. в силу с 24.09.2020)</t>
    </r>
  </si>
  <si>
    <t>² Основные правила функционирования розничных рынков электрической энергии, утвержденные Постановлением Правительства РФ от 04.05.2012 № 442 (с изм. и доп., вступ. в силу с 24.09.2020)</t>
  </si>
  <si>
    <t xml:space="preserve">ДОПУСК УПОЛНОМОЧЕННЫХ ПРЕДСТАВИТЕЛЕЙ ПОТРЕБИТЕЛЯ УСЛУГ В ПУНКТЫ КОНТРОЛЯ И УЧЕТА КОЛИЧЕСТВА И КАЧЕСТВА ЭЛЕКТРИЧЕСКОЙ ЭНЕРГИИ </t>
  </si>
  <si>
    <t>За предоставление услуги плата не взимается.</t>
  </si>
  <si>
    <r>
      <t xml:space="preserve">Условия оказания услуги (процесса) &lt;2&gt;: технологическое присоединение к электрическим сетям сетевой организации (в том числе опосредованно) в установленном порядке энергопринимающих устройств и (или) объектов электроэнегретики заявителя, заключенный с АО </t>
    </r>
    <r>
      <rPr>
        <u/>
        <sz val="11"/>
        <color theme="10"/>
        <rFont val="Calibri"/>
        <family val="2"/>
        <charset val="204"/>
      </rPr>
      <t>«</t>
    </r>
    <r>
      <rPr>
        <u/>
        <sz val="11"/>
        <color theme="10"/>
        <rFont val="Calibri"/>
        <family val="2"/>
        <scheme val="minor"/>
      </rPr>
      <t>МСК Энерго</t>
    </r>
    <r>
      <rPr>
        <u/>
        <sz val="11"/>
        <color theme="10"/>
        <rFont val="Calibri"/>
        <family val="2"/>
        <charset val="204"/>
      </rPr>
      <t>»</t>
    </r>
    <r>
      <rPr>
        <u/>
        <sz val="11"/>
        <color theme="10"/>
        <rFont val="Calibri"/>
        <family val="2"/>
        <scheme val="minor"/>
      </rPr>
      <t xml:space="preserve"> договор об оказании услуг по передаче электрической энергии или договор энергоснабжения с гарантирующим поставщиком (энергосбытовой организацией)</t>
    </r>
  </si>
  <si>
    <t>Результат оказания услуги (процесса):  допуск уполномоченных представителей потребителя услуг в пункты контроля и учета количества и качества электрической энергии на объектах АО «МСК Энерго».</t>
  </si>
  <si>
    <t xml:space="preserve">Заявитель направляет письмо о допуске в пункты контроля и учета количества и качества электрической энергии на объектах АО «МСК Энерго» с указанием даты и времени                                                             </t>
  </si>
  <si>
    <t>Регистрация запроса</t>
  </si>
  <si>
    <t>Запрос предоставляется в письменной форме.</t>
  </si>
  <si>
    <t>Не ограничен</t>
  </si>
  <si>
    <r>
      <t>Пункт 15 Правил недискриминационного доступа</t>
    </r>
    <r>
      <rPr>
        <sz val="11"/>
        <color theme="1"/>
        <rFont val="Calibri"/>
        <family val="2"/>
        <charset val="204"/>
      </rPr>
      <t>¹</t>
    </r>
    <r>
      <rPr>
        <sz val="11"/>
        <color theme="1"/>
        <rFont val="Calibri"/>
        <family val="2"/>
        <charset val="204"/>
        <scheme val="minor"/>
      </rPr>
      <t xml:space="preserve"> . Пункт 168 Основных положений функционирования розничных рынков электрической энергии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Calibri"/>
        <family val="2"/>
        <charset val="204"/>
        <scheme val="minor"/>
      </rPr>
      <t xml:space="preserve">                     </t>
    </r>
  </si>
  <si>
    <t xml:space="preserve">Сетевая организация рассматривает запрос и, в случае невозможности допуска в указанные в запросе дату и время, направляет заявителю ответ с предложением иной даты и времени предоставления допуска. </t>
  </si>
  <si>
    <t>Направление ответа (в случае невозможности допуска в указанное в запросе время)</t>
  </si>
  <si>
    <t>В соответствии с условиями договора об оказании услуг по передаче электрической энергии</t>
  </si>
  <si>
    <r>
      <t xml:space="preserve">Подпункт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</rPr>
      <t>» пункта 15 Правил недискриминационного доступа</t>
    </r>
  </si>
  <si>
    <r>
      <t xml:space="preserve">Допуск уполномоченных представителей заявителя в пункты контроля и учета количества и качества электрической энергии на объектах АО </t>
    </r>
    <r>
      <rPr>
        <sz val="11"/>
        <color theme="1"/>
        <rFont val="Calibri"/>
        <family val="2"/>
        <charset val="204"/>
      </rPr>
      <t>«</t>
    </r>
    <r>
      <rPr>
        <sz val="9.9"/>
        <color theme="1"/>
        <rFont val="Calibri"/>
        <family val="2"/>
        <charset val="204"/>
      </rPr>
      <t>МСК Энерго»</t>
    </r>
  </si>
  <si>
    <t>Пункт 46 правил по охране труда при эксплуатации электроустановок (далее – ПОТЭЭ).</t>
  </si>
  <si>
    <t>874</t>
  </si>
  <si>
    <t>869</t>
  </si>
  <si>
    <t>662</t>
  </si>
  <si>
    <t>607</t>
  </si>
  <si>
    <t>нет тех. возможности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</si>
  <si>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</si>
  <si>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 xml:space="preserve">Акционерное общество "МСК Энергосеть" (АО"МСК Энерго") за 2024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</si>
  <si>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2024 </t>
    </r>
    <r>
      <rPr>
        <sz val="11"/>
        <color theme="1"/>
        <rFont val="Calibri"/>
        <family val="2"/>
        <scheme val="minor"/>
      </rPr>
      <t xml:space="preserve">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</si>
  <si>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 xml:space="preserve">          Акционерное общество "МСК Энергосеть" (АО"МСК Энерго")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</si>
</sst>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u/>
      <sz val="10"/>
      <color theme="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charset val="204"/>
    </font>
    <font>
      <sz val="9.9"/>
      <color theme="1"/>
      <name val="Calibri"/>
      <family val="2"/>
      <charset val="204"/>
    </font>
    <font>
      <sz val="10"/>
      <color rgb="FF00206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6">
    <xf numFmtId="0" fontId="0" fillId="0" borderId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26" fillId="0" borderId="0"/>
    <xf numFmtId="0" fontId="26" fillId="0" borderId="0"/>
  </cellStyleXfs>
  <cellXfs count="252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8" fillId="0" borderId="0" xfId="2" applyAlignment="1">
      <alignment horizontal="justify" vertical="center"/>
    </xf>
    <xf numFmtId="0" fontId="7" fillId="0" borderId="0" xfId="3" applyFill="1" applyBorder="1"/>
    <xf numFmtId="0" fontId="7" fillId="0" borderId="0" xfId="3" applyFill="1"/>
    <xf numFmtId="0" fontId="19" fillId="0" borderId="0" xfId="3" applyFont="1" applyFill="1" applyBorder="1" applyAlignment="1"/>
    <xf numFmtId="0" fontId="19" fillId="0" borderId="1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textRotation="90"/>
    </xf>
    <xf numFmtId="0" fontId="21" fillId="0" borderId="1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/>
    </xf>
    <xf numFmtId="3" fontId="22" fillId="0" borderId="1" xfId="3" applyNumberFormat="1" applyFont="1" applyFill="1" applyBorder="1" applyAlignment="1">
      <alignment horizontal="center" vertical="center" wrapText="1"/>
    </xf>
    <xf numFmtId="9" fontId="22" fillId="0" borderId="1" xfId="3" applyNumberFormat="1" applyFont="1" applyFill="1" applyBorder="1" applyAlignment="1">
      <alignment horizontal="center" vertical="center" wrapText="1"/>
    </xf>
    <xf numFmtId="3" fontId="23" fillId="0" borderId="0" xfId="3" applyNumberFormat="1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7" fillId="0" borderId="0" xfId="3"/>
    <xf numFmtId="0" fontId="18" fillId="0" borderId="0" xfId="2" applyAlignment="1">
      <alignment horizontal="left"/>
    </xf>
    <xf numFmtId="9" fontId="22" fillId="0" borderId="0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8" fillId="0" borderId="13" xfId="0" applyFont="1" applyBorder="1"/>
    <xf numFmtId="49" fontId="0" fillId="0" borderId="1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8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23" xfId="0" applyBorder="1"/>
    <xf numFmtId="0" fontId="7" fillId="0" borderId="26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1" fillId="0" borderId="6" xfId="3" applyFont="1" applyFill="1" applyBorder="1" applyAlignment="1">
      <alignment horizontal="center" vertical="center"/>
    </xf>
    <xf numFmtId="0" fontId="19" fillId="0" borderId="30" xfId="3" applyFont="1" applyBorder="1" applyAlignment="1">
      <alignment horizontal="center" vertical="center" wrapText="1"/>
    </xf>
    <xf numFmtId="0" fontId="19" fillId="0" borderId="30" xfId="3" applyFont="1" applyFill="1" applyBorder="1" applyAlignment="1">
      <alignment horizontal="center" vertical="center" wrapText="1"/>
    </xf>
    <xf numFmtId="16" fontId="19" fillId="0" borderId="30" xfId="3" applyNumberFormat="1" applyFont="1" applyFill="1" applyBorder="1" applyAlignment="1">
      <alignment horizontal="center" vertical="center" wrapText="1"/>
    </xf>
    <xf numFmtId="0" fontId="19" fillId="0" borderId="31" xfId="3" applyFont="1" applyBorder="1" applyAlignment="1">
      <alignment horizontal="center" vertical="center" wrapText="1"/>
    </xf>
    <xf numFmtId="0" fontId="21" fillId="0" borderId="20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19" fillId="0" borderId="20" xfId="3" applyFont="1" applyBorder="1" applyAlignment="1">
      <alignment horizontal="left" vertical="center" wrapText="1"/>
    </xf>
    <xf numFmtId="3" fontId="22" fillId="0" borderId="21" xfId="3" applyNumberFormat="1" applyFont="1" applyFill="1" applyBorder="1" applyAlignment="1">
      <alignment horizontal="center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22" xfId="3" applyFont="1" applyBorder="1" applyAlignment="1">
      <alignment horizontal="left" vertical="center" wrapText="1"/>
    </xf>
    <xf numFmtId="3" fontId="22" fillId="0" borderId="3" xfId="3" applyNumberFormat="1" applyFont="1" applyFill="1" applyBorder="1" applyAlignment="1">
      <alignment horizontal="center" vertical="center" wrapText="1"/>
    </xf>
    <xf numFmtId="9" fontId="22" fillId="0" borderId="3" xfId="3" applyNumberFormat="1" applyFont="1" applyFill="1" applyBorder="1" applyAlignment="1">
      <alignment horizontal="center" vertical="center" wrapText="1"/>
    </xf>
    <xf numFmtId="3" fontId="22" fillId="0" borderId="3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0" xfId="0" applyNumberFormat="1" applyAlignment="1">
      <alignment horizontal="right"/>
    </xf>
    <xf numFmtId="0" fontId="8" fillId="0" borderId="3" xfId="0" applyFont="1" applyBorder="1" applyAlignment="1">
      <alignment horizontal="center"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2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Border="1"/>
    <xf numFmtId="40" fontId="27" fillId="2" borderId="1" xfId="4" applyNumberFormat="1" applyFont="1" applyFill="1" applyBorder="1" applyAlignment="1">
      <alignment horizontal="right" vertical="top"/>
    </xf>
    <xf numFmtId="165" fontId="0" fillId="0" borderId="1" xfId="0" applyNumberFormat="1" applyBorder="1"/>
    <xf numFmtId="10" fontId="0" fillId="0" borderId="1" xfId="0" applyNumberFormat="1" applyBorder="1"/>
    <xf numFmtId="0" fontId="0" fillId="3" borderId="13" xfId="0" applyFill="1" applyBorder="1"/>
    <xf numFmtId="0" fontId="0" fillId="3" borderId="1" xfId="0" applyFill="1" applyBorder="1" applyAlignment="1">
      <alignment horizontal="center"/>
    </xf>
    <xf numFmtId="0" fontId="31" fillId="3" borderId="1" xfId="0" applyFont="1" applyFill="1" applyBorder="1" applyAlignment="1">
      <alignment vertical="center" wrapText="1"/>
    </xf>
    <xf numFmtId="14" fontId="32" fillId="2" borderId="33" xfId="5" applyNumberFormat="1" applyFont="1" applyFill="1" applyBorder="1" applyAlignment="1">
      <alignment horizontal="left" vertical="top"/>
    </xf>
    <xf numFmtId="0" fontId="4" fillId="3" borderId="13" xfId="0" applyFont="1" applyFill="1" applyBorder="1"/>
    <xf numFmtId="0" fontId="32" fillId="2" borderId="33" xfId="5" applyNumberFormat="1" applyFont="1" applyFill="1" applyBorder="1" applyAlignment="1">
      <alignment horizontal="left" vertical="top"/>
    </xf>
    <xf numFmtId="21" fontId="4" fillId="3" borderId="13" xfId="0" applyNumberFormat="1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0" xfId="0" applyFont="1"/>
    <xf numFmtId="0" fontId="17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right" vertical="center" wrapText="1"/>
    </xf>
    <xf numFmtId="9" fontId="2" fillId="0" borderId="1" xfId="0" applyNumberFormat="1" applyFont="1" applyBorder="1" applyAlignment="1">
      <alignment vertical="center" wrapText="1"/>
    </xf>
    <xf numFmtId="9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6" xfId="0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 wrapText="1"/>
    </xf>
    <xf numFmtId="0" fontId="20" fillId="0" borderId="2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4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0" fillId="0" borderId="1" xfId="1" applyNumberFormat="1" applyFont="1" applyFill="1" applyBorder="1"/>
    <xf numFmtId="10" fontId="0" fillId="0" borderId="1" xfId="0" applyNumberFormat="1" applyFill="1" applyBorder="1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2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vertical="center" wrapText="1"/>
    </xf>
    <xf numFmtId="4" fontId="1" fillId="0" borderId="16" xfId="0" applyNumberFormat="1" applyFont="1" applyFill="1" applyBorder="1" applyAlignment="1">
      <alignment vertical="center" wrapText="1"/>
    </xf>
    <xf numFmtId="4" fontId="39" fillId="0" borderId="16" xfId="0" applyNumberFormat="1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3"/>
    <cellStyle name="Обычный_Лист1" xfId="5"/>
    <cellStyle name="Обычный_МО" xfId="4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386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24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0386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0673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0673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12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86125" y="72607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12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286125" y="72607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.&#1069;&#1082;&#1086;&#1085;&#1086;&#1084;&#1080;&#1082;&#1072;%20&#1080;%20&#1092;&#1080;&#1085;&#1072;&#1085;&#1089;&#1099;/&#1058;&#1072;&#1088;&#1080;&#1092;&#1099;%20&#1087;&#1086;%20&#1087;&#1077;&#1088;&#1077;&#1076;&#1072;&#1095;&#1077;%20&#1069;&#1069;/!&#1058;&#1072;&#1088;&#1080;&#1092;&#1099;%20&#1085;&#1072;%202026%20&#1075;&#1086;&#1076;/&#1055;&#1053;&#1080;&#1050;_&#1045;&#1076;&#1080;&#1085;&#1099;&#1077;%20&#1089;&#1090;&#1072;&#1085;&#1076;&#1072;&#1088;&#1090;&#1099;%20&#1082;&#1072;&#1095;&#1077;&#1089;&#1090;&#1074;&#1072;/&#1044;&#1072;&#1085;&#1085;&#1099;&#1077;%20&#1086;&#1090;%20&#1040;&#1083;&#1077;&#1082;&#1089;&#1077;&#1077;&#1074;&#1086;&#1081;/&#1045;&#1057;&#1050;%207.4.1-7.4.9%20&#1086;&#1090;%2007.03.2025/&#1040;&#1083;&#1077;&#1082;&#1089;&#1077;&#1077;&#1074;&#1072;%20&#1045;&#1076;&#1080;&#1085;&#1099;&#1077;%20&#1089;&#1090;&#1072;&#1085;&#1076;&#1072;&#1088;&#1090;&#1099;%20&#1082;&#1072;&#1095;&#1077;&#1089;&#1090;&#1074;&#1072;%20&#1079;&#1072;%202024%20&#1075;&#1086;&#1076;%20-%20&#1052;&#1054;%20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риборы учета"/>
      <sheetName val="прил 1  Передача ЭЭ"/>
      <sheetName val="прил 1 Допуск к ПУ"/>
      <sheetName val="Прил 7  1. Инф-ция о ТСО"/>
      <sheetName val="Прил 7 2. Показатели качест (2"/>
      <sheetName val="Прил 7 2.2 Рейтинг структ е (2"/>
      <sheetName val="Прил 7 2.3 Мероприятия"/>
      <sheetName val="Прил 7 3.1, 3.2, 3.3"/>
      <sheetName val="Прил 7 3 ТП"/>
      <sheetName val="Прил 7 3.5 Стоим-сть ТП"/>
      <sheetName val="Прил 7 4.1 Колич-во обращений"/>
      <sheetName val="Прил 7 4.2  Инф-ция об офисах"/>
      <sheetName val="Прил 7 4.3  Инф-ция о заочн"/>
      <sheetName val="Прил 7 4.4 Категория обращений"/>
      <sheetName val="Прил 7 4.5 Допуслуги"/>
      <sheetName val="Прил 7 4.6 Мероприятия"/>
      <sheetName val="Прил 7 4.7 Опросы потребителей"/>
      <sheetName val="Прил 7 4.8 Мероприятия по качес"/>
      <sheetName val="Прил 7 4.9 Информация по обраще"/>
      <sheetName val="п. 1.4. Изно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D18" t="str">
            <v>качество обслуживания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2"/>
  <sheetViews>
    <sheetView topLeftCell="A22" zoomScale="85" zoomScaleNormal="85" workbookViewId="0">
      <selection activeCell="F12" sqref="F12"/>
    </sheetView>
  </sheetViews>
  <sheetFormatPr defaultRowHeight="15" x14ac:dyDescent="0.25"/>
  <cols>
    <col min="4" max="4" width="81.140625" customWidth="1"/>
    <col min="5" max="6" width="29.28515625" customWidth="1"/>
    <col min="7" max="8" width="22.5703125" customWidth="1"/>
    <col min="9" max="9" width="28" customWidth="1"/>
  </cols>
  <sheetData>
    <row r="2" spans="4:9" x14ac:dyDescent="0.25">
      <c r="I2" s="90" t="s">
        <v>67</v>
      </c>
    </row>
    <row r="3" spans="4:9" x14ac:dyDescent="0.25">
      <c r="I3" s="90" t="s">
        <v>68</v>
      </c>
    </row>
    <row r="4" spans="4:9" x14ac:dyDescent="0.25">
      <c r="I4" s="90" t="s">
        <v>69</v>
      </c>
    </row>
    <row r="5" spans="4:9" x14ac:dyDescent="0.25">
      <c r="I5" s="90" t="s">
        <v>70</v>
      </c>
    </row>
    <row r="6" spans="4:9" x14ac:dyDescent="0.25">
      <c r="I6" s="91"/>
    </row>
    <row r="7" spans="4:9" x14ac:dyDescent="0.25">
      <c r="D7" s="11" t="s">
        <v>71</v>
      </c>
      <c r="I7" s="11"/>
    </row>
    <row r="8" spans="4:9" x14ac:dyDescent="0.25">
      <c r="D8" s="72" t="s">
        <v>275</v>
      </c>
      <c r="I8" s="11"/>
    </row>
    <row r="9" spans="4:9" x14ac:dyDescent="0.25">
      <c r="D9" s="11" t="s">
        <v>72</v>
      </c>
      <c r="I9" s="11"/>
    </row>
    <row r="10" spans="4:9" x14ac:dyDescent="0.25">
      <c r="D10" s="11"/>
      <c r="I10" s="11"/>
    </row>
    <row r="11" spans="4:9" ht="45" x14ac:dyDescent="0.25">
      <c r="D11" s="73" t="s">
        <v>276</v>
      </c>
      <c r="I11" s="13"/>
    </row>
    <row r="12" spans="4:9" ht="27" x14ac:dyDescent="0.25">
      <c r="D12" s="11" t="s">
        <v>73</v>
      </c>
      <c r="I12" s="11"/>
    </row>
    <row r="13" spans="4:9" ht="27" x14ac:dyDescent="0.25">
      <c r="D13" s="74" t="s">
        <v>339</v>
      </c>
      <c r="I13" s="11"/>
    </row>
    <row r="14" spans="4:9" ht="30" x14ac:dyDescent="0.25">
      <c r="D14" s="13" t="s">
        <v>277</v>
      </c>
      <c r="I14" s="13"/>
    </row>
    <row r="15" spans="4:9" ht="27" x14ac:dyDescent="0.25">
      <c r="D15" s="11" t="s">
        <v>278</v>
      </c>
      <c r="I15" s="11"/>
    </row>
    <row r="16" spans="4:9" x14ac:dyDescent="0.25">
      <c r="D16" s="11"/>
      <c r="I16" s="11"/>
    </row>
    <row r="17" spans="3:9" x14ac:dyDescent="0.25">
      <c r="D17" s="11" t="s">
        <v>74</v>
      </c>
      <c r="I17" s="11"/>
    </row>
    <row r="18" spans="3:9" ht="15.75" thickBot="1" x14ac:dyDescent="0.3"/>
    <row r="19" spans="3:9" ht="30.75" thickBot="1" x14ac:dyDescent="0.3">
      <c r="C19" s="92" t="s">
        <v>61</v>
      </c>
      <c r="D19" s="93" t="s">
        <v>62</v>
      </c>
      <c r="E19" s="93" t="s">
        <v>63</v>
      </c>
      <c r="F19" s="93" t="s">
        <v>340</v>
      </c>
      <c r="G19" s="93" t="s">
        <v>64</v>
      </c>
      <c r="H19" s="93" t="s">
        <v>65</v>
      </c>
      <c r="I19" s="93" t="s">
        <v>66</v>
      </c>
    </row>
    <row r="20" spans="3:9" ht="304.5" customHeight="1" thickBot="1" x14ac:dyDescent="0.3">
      <c r="C20" s="94">
        <v>1</v>
      </c>
      <c r="D20" s="95" t="s">
        <v>279</v>
      </c>
      <c r="E20" s="95" t="s">
        <v>280</v>
      </c>
      <c r="F20" s="95" t="s">
        <v>341</v>
      </c>
      <c r="G20" s="95" t="s">
        <v>281</v>
      </c>
      <c r="H20" s="95" t="s">
        <v>342</v>
      </c>
      <c r="I20" s="95" t="s">
        <v>343</v>
      </c>
    </row>
    <row r="21" spans="3:9" ht="213" customHeight="1" thickBot="1" x14ac:dyDescent="0.3">
      <c r="C21" s="94">
        <v>2</v>
      </c>
      <c r="D21" s="95" t="s">
        <v>282</v>
      </c>
      <c r="E21" s="95" t="s">
        <v>283</v>
      </c>
      <c r="F21" s="95" t="s">
        <v>344</v>
      </c>
      <c r="G21" s="95" t="s">
        <v>345</v>
      </c>
      <c r="H21" s="95" t="s">
        <v>346</v>
      </c>
      <c r="I21" s="95" t="s">
        <v>347</v>
      </c>
    </row>
    <row r="22" spans="3:9" ht="301.5" customHeight="1" thickBot="1" x14ac:dyDescent="0.3">
      <c r="C22" s="94">
        <v>3</v>
      </c>
      <c r="D22" s="95" t="s">
        <v>284</v>
      </c>
      <c r="E22" s="95" t="s">
        <v>285</v>
      </c>
      <c r="F22" s="95" t="s">
        <v>348</v>
      </c>
      <c r="G22" s="95" t="s">
        <v>286</v>
      </c>
      <c r="H22" s="95" t="s">
        <v>349</v>
      </c>
      <c r="I22" s="95" t="s">
        <v>350</v>
      </c>
    </row>
    <row r="23" spans="3:9" ht="180.75" thickBot="1" x14ac:dyDescent="0.3">
      <c r="C23" s="94">
        <v>4</v>
      </c>
      <c r="D23" s="95" t="s">
        <v>287</v>
      </c>
      <c r="E23" s="95" t="s">
        <v>288</v>
      </c>
      <c r="F23" s="95" t="s">
        <v>351</v>
      </c>
      <c r="G23" s="95" t="s">
        <v>289</v>
      </c>
      <c r="H23" s="95" t="s">
        <v>352</v>
      </c>
      <c r="I23" s="95" t="s">
        <v>290</v>
      </c>
    </row>
    <row r="24" spans="3:9" x14ac:dyDescent="0.25">
      <c r="D24" t="s">
        <v>291</v>
      </c>
      <c r="E24" t="s">
        <v>291</v>
      </c>
      <c r="I24" t="s">
        <v>291</v>
      </c>
    </row>
    <row r="25" spans="3:9" x14ac:dyDescent="0.25">
      <c r="I25" t="s">
        <v>291</v>
      </c>
    </row>
    <row r="26" spans="3:9" ht="45" x14ac:dyDescent="0.25">
      <c r="D26" s="73" t="s">
        <v>292</v>
      </c>
    </row>
    <row r="27" spans="3:9" x14ac:dyDescent="0.25">
      <c r="D27" s="96"/>
    </row>
    <row r="28" spans="3:9" x14ac:dyDescent="0.25">
      <c r="D28" s="96" t="s">
        <v>75</v>
      </c>
    </row>
    <row r="29" spans="3:9" x14ac:dyDescent="0.25">
      <c r="D29" s="96" t="s">
        <v>76</v>
      </c>
    </row>
    <row r="30" spans="3:9" ht="45" x14ac:dyDescent="0.25">
      <c r="D30" s="96" t="s">
        <v>77</v>
      </c>
    </row>
    <row r="31" spans="3:9" ht="75" x14ac:dyDescent="0.25">
      <c r="D31" s="96" t="s">
        <v>78</v>
      </c>
    </row>
    <row r="32" spans="3:9" x14ac:dyDescent="0.25">
      <c r="D32" s="96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7"/>
  <sheetViews>
    <sheetView topLeftCell="A28" zoomScale="85" zoomScaleNormal="85" workbookViewId="0">
      <selection activeCell="F14" sqref="F1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90" t="s">
        <v>67</v>
      </c>
    </row>
    <row r="3" spans="4:8" x14ac:dyDescent="0.25">
      <c r="H3" s="90" t="s">
        <v>68</v>
      </c>
    </row>
    <row r="4" spans="4:8" x14ac:dyDescent="0.25">
      <c r="H4" s="90" t="s">
        <v>69</v>
      </c>
    </row>
    <row r="5" spans="4:8" x14ac:dyDescent="0.25">
      <c r="H5" s="90" t="s">
        <v>70</v>
      </c>
    </row>
    <row r="6" spans="4:8" x14ac:dyDescent="0.25">
      <c r="H6" s="91"/>
    </row>
    <row r="7" spans="4:8" x14ac:dyDescent="0.25">
      <c r="D7" s="11" t="s">
        <v>71</v>
      </c>
      <c r="H7" s="11"/>
    </row>
    <row r="8" spans="4:8" x14ac:dyDescent="0.25">
      <c r="D8" s="72" t="s">
        <v>353</v>
      </c>
      <c r="H8" s="11"/>
    </row>
    <row r="9" spans="4:8" x14ac:dyDescent="0.25">
      <c r="D9" s="11" t="s">
        <v>72</v>
      </c>
      <c r="H9" s="11"/>
    </row>
    <row r="10" spans="4:8" x14ac:dyDescent="0.25">
      <c r="D10" s="11"/>
      <c r="H10" s="11"/>
    </row>
    <row r="11" spans="4:8" ht="45" x14ac:dyDescent="0.25">
      <c r="D11" s="73" t="s">
        <v>354</v>
      </c>
      <c r="H11" s="13"/>
    </row>
    <row r="12" spans="4:8" ht="27" x14ac:dyDescent="0.25">
      <c r="D12" s="11" t="s">
        <v>73</v>
      </c>
      <c r="H12" s="11"/>
    </row>
    <row r="13" spans="4:8" ht="40.5" x14ac:dyDescent="0.25">
      <c r="D13" s="74" t="s">
        <v>355</v>
      </c>
      <c r="H13" s="11"/>
    </row>
    <row r="14" spans="4:8" ht="30" x14ac:dyDescent="0.25">
      <c r="D14" s="13" t="s">
        <v>356</v>
      </c>
      <c r="H14" s="13"/>
    </row>
    <row r="15" spans="4:8" ht="54" x14ac:dyDescent="0.25">
      <c r="D15" s="11" t="s">
        <v>293</v>
      </c>
      <c r="H15" s="11"/>
    </row>
    <row r="16" spans="4:8" ht="27" x14ac:dyDescent="0.25">
      <c r="D16" s="11" t="s">
        <v>294</v>
      </c>
      <c r="H16" s="11"/>
    </row>
    <row r="17" spans="3:9" x14ac:dyDescent="0.25">
      <c r="D17" s="11"/>
      <c r="H17" s="11"/>
    </row>
    <row r="18" spans="3:9" x14ac:dyDescent="0.25">
      <c r="D18" s="11" t="s">
        <v>74</v>
      </c>
      <c r="H18" s="11"/>
    </row>
    <row r="19" spans="3:9" ht="15.75" thickBot="1" x14ac:dyDescent="0.3"/>
    <row r="20" spans="3:9" ht="30.75" thickBot="1" x14ac:dyDescent="0.3">
      <c r="C20" s="92" t="s">
        <v>61</v>
      </c>
      <c r="D20" s="93" t="s">
        <v>62</v>
      </c>
      <c r="E20" s="93" t="s">
        <v>63</v>
      </c>
      <c r="F20" s="93" t="s">
        <v>64</v>
      </c>
      <c r="G20" s="93" t="s">
        <v>65</v>
      </c>
      <c r="H20" s="93" t="s">
        <v>66</v>
      </c>
    </row>
    <row r="21" spans="3:9" ht="222.75" customHeight="1" thickBot="1" x14ac:dyDescent="0.3">
      <c r="C21" s="94">
        <v>1</v>
      </c>
      <c r="D21" s="95" t="s">
        <v>357</v>
      </c>
      <c r="E21" s="95" t="s">
        <v>358</v>
      </c>
      <c r="F21" s="95" t="s">
        <v>359</v>
      </c>
      <c r="G21" s="95" t="s">
        <v>360</v>
      </c>
      <c r="H21" s="95" t="s">
        <v>361</v>
      </c>
    </row>
    <row r="22" spans="3:9" ht="276" customHeight="1" thickBot="1" x14ac:dyDescent="0.3">
      <c r="C22" s="94">
        <v>2</v>
      </c>
      <c r="D22" s="95" t="s">
        <v>362</v>
      </c>
      <c r="E22" s="95" t="s">
        <v>363</v>
      </c>
      <c r="F22" s="95" t="s">
        <v>364</v>
      </c>
      <c r="G22" s="95" t="s">
        <v>365</v>
      </c>
      <c r="H22" s="95" t="s">
        <v>366</v>
      </c>
    </row>
    <row r="23" spans="3:9" ht="144.75" customHeight="1" thickBot="1" x14ac:dyDescent="0.3">
      <c r="C23" s="94">
        <v>3</v>
      </c>
      <c r="D23" s="95" t="s">
        <v>367</v>
      </c>
      <c r="E23" s="95" t="s">
        <v>368</v>
      </c>
      <c r="F23" s="95" t="s">
        <v>369</v>
      </c>
      <c r="G23" s="95" t="s">
        <v>370</v>
      </c>
      <c r="H23" s="95" t="s">
        <v>371</v>
      </c>
    </row>
    <row r="24" spans="3:9" ht="144.75" customHeight="1" thickBot="1" x14ac:dyDescent="0.3">
      <c r="C24" s="94">
        <v>4</v>
      </c>
      <c r="D24" s="95" t="s">
        <v>372</v>
      </c>
      <c r="E24" s="95" t="s">
        <v>373</v>
      </c>
      <c r="F24" s="95" t="s">
        <v>374</v>
      </c>
      <c r="G24" s="95" t="s">
        <v>375</v>
      </c>
      <c r="H24" s="95" t="s">
        <v>376</v>
      </c>
    </row>
    <row r="25" spans="3:9" ht="168" customHeight="1" thickBot="1" x14ac:dyDescent="0.3">
      <c r="C25" s="94">
        <v>5</v>
      </c>
      <c r="D25" s="95" t="s">
        <v>377</v>
      </c>
      <c r="E25" s="95" t="s">
        <v>378</v>
      </c>
      <c r="F25" s="95" t="s">
        <v>379</v>
      </c>
      <c r="G25" s="95" t="s">
        <v>365</v>
      </c>
      <c r="H25" s="95" t="s">
        <v>380</v>
      </c>
    </row>
    <row r="26" spans="3:9" ht="156" customHeight="1" thickBot="1" x14ac:dyDescent="0.3">
      <c r="C26" s="94">
        <v>6</v>
      </c>
      <c r="D26" s="95" t="s">
        <v>381</v>
      </c>
      <c r="E26" s="95" t="s">
        <v>382</v>
      </c>
      <c r="F26" s="95" t="s">
        <v>383</v>
      </c>
      <c r="G26" s="95" t="s">
        <v>365</v>
      </c>
      <c r="H26" s="95" t="s">
        <v>384</v>
      </c>
    </row>
    <row r="28" spans="3:9" s="99" customFormat="1" x14ac:dyDescent="0.25">
      <c r="C28" s="97" t="s">
        <v>385</v>
      </c>
      <c r="D28" s="97"/>
      <c r="E28" s="97"/>
      <c r="F28" s="97"/>
      <c r="G28" s="98"/>
      <c r="H28" s="98"/>
      <c r="I28" s="99" t="s">
        <v>291</v>
      </c>
    </row>
    <row r="29" spans="3:9" s="102" customFormat="1" x14ac:dyDescent="0.25">
      <c r="C29" s="100" t="s">
        <v>386</v>
      </c>
      <c r="D29" s="100"/>
      <c r="E29" s="100"/>
      <c r="F29" s="100"/>
      <c r="G29" s="101"/>
    </row>
    <row r="30" spans="3:9" s="102" customFormat="1" x14ac:dyDescent="0.25">
      <c r="C30" s="100"/>
      <c r="D30" s="100"/>
      <c r="E30" s="100"/>
      <c r="F30" s="100"/>
      <c r="G30" s="101"/>
    </row>
    <row r="31" spans="3:9" ht="45" x14ac:dyDescent="0.25">
      <c r="D31" s="73" t="s">
        <v>292</v>
      </c>
    </row>
    <row r="32" spans="3:9" x14ac:dyDescent="0.25">
      <c r="D32" s="96"/>
    </row>
    <row r="33" spans="4:4" x14ac:dyDescent="0.25">
      <c r="D33" s="96" t="s">
        <v>75</v>
      </c>
    </row>
    <row r="34" spans="4:4" x14ac:dyDescent="0.25">
      <c r="D34" s="96" t="s">
        <v>76</v>
      </c>
    </row>
    <row r="35" spans="4:4" ht="45" x14ac:dyDescent="0.25">
      <c r="D35" s="96" t="s">
        <v>77</v>
      </c>
    </row>
    <row r="36" spans="4:4" ht="75" x14ac:dyDescent="0.25">
      <c r="D36" s="96" t="s">
        <v>78</v>
      </c>
    </row>
    <row r="37" spans="4:4" x14ac:dyDescent="0.25">
      <c r="D37" s="96"/>
    </row>
  </sheetData>
  <hyperlinks>
    <hyperlink ref="D14" location="Par41" display="Par41"/>
    <hyperlink ref="D11" location="Par40" display="Par40"/>
    <hyperlink ref="D31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5"/>
  <sheetViews>
    <sheetView topLeftCell="A13" zoomScale="90" zoomScaleNormal="90" workbookViewId="0">
      <selection activeCell="F14" sqref="F14"/>
    </sheetView>
  </sheetViews>
  <sheetFormatPr defaultRowHeight="15" x14ac:dyDescent="0.25"/>
  <cols>
    <col min="4" max="4" width="81.140625" customWidth="1"/>
    <col min="5" max="6" width="46.28515625" customWidth="1"/>
    <col min="7" max="8" width="22.5703125" customWidth="1"/>
    <col min="9" max="9" width="28" customWidth="1"/>
  </cols>
  <sheetData>
    <row r="2" spans="4:9" x14ac:dyDescent="0.25">
      <c r="I2" s="90" t="s">
        <v>67</v>
      </c>
    </row>
    <row r="3" spans="4:9" x14ac:dyDescent="0.25">
      <c r="I3" s="90" t="s">
        <v>68</v>
      </c>
    </row>
    <row r="4" spans="4:9" x14ac:dyDescent="0.25">
      <c r="I4" s="90" t="s">
        <v>69</v>
      </c>
    </row>
    <row r="5" spans="4:9" x14ac:dyDescent="0.25">
      <c r="I5" s="90" t="s">
        <v>70</v>
      </c>
    </row>
    <row r="6" spans="4:9" x14ac:dyDescent="0.25">
      <c r="I6" s="91"/>
    </row>
    <row r="7" spans="4:9" x14ac:dyDescent="0.25">
      <c r="D7" s="11" t="s">
        <v>71</v>
      </c>
      <c r="I7" s="11"/>
    </row>
    <row r="8" spans="4:9" ht="27" x14ac:dyDescent="0.25">
      <c r="D8" s="103" t="s">
        <v>387</v>
      </c>
      <c r="I8" s="11"/>
    </row>
    <row r="9" spans="4:9" x14ac:dyDescent="0.25">
      <c r="D9" s="11" t="s">
        <v>72</v>
      </c>
      <c r="I9" s="11"/>
    </row>
    <row r="10" spans="4:9" x14ac:dyDescent="0.25">
      <c r="D10" s="11"/>
      <c r="I10" s="11"/>
    </row>
    <row r="11" spans="4:9" ht="45" x14ac:dyDescent="0.25">
      <c r="D11" s="73" t="s">
        <v>276</v>
      </c>
      <c r="I11" s="13"/>
    </row>
    <row r="12" spans="4:9" ht="27" x14ac:dyDescent="0.25">
      <c r="D12" s="11" t="s">
        <v>73</v>
      </c>
      <c r="I12" s="11"/>
    </row>
    <row r="13" spans="4:9" x14ac:dyDescent="0.25">
      <c r="D13" s="74" t="s">
        <v>388</v>
      </c>
      <c r="I13" s="11"/>
    </row>
    <row r="14" spans="4:9" ht="90" x14ac:dyDescent="0.25">
      <c r="D14" s="13" t="s">
        <v>389</v>
      </c>
      <c r="I14" s="13"/>
    </row>
    <row r="15" spans="4:9" ht="54" x14ac:dyDescent="0.25">
      <c r="D15" s="11" t="s">
        <v>390</v>
      </c>
      <c r="I15" s="11"/>
    </row>
    <row r="16" spans="4:9" ht="27" x14ac:dyDescent="0.25">
      <c r="D16" s="11" t="s">
        <v>295</v>
      </c>
      <c r="I16" s="11"/>
    </row>
    <row r="17" spans="3:9" x14ac:dyDescent="0.25">
      <c r="D17" s="11"/>
      <c r="I17" s="11"/>
    </row>
    <row r="18" spans="3:9" x14ac:dyDescent="0.25">
      <c r="D18" s="11" t="s">
        <v>74</v>
      </c>
      <c r="I18" s="11"/>
    </row>
    <row r="19" spans="3:9" ht="15.75" thickBot="1" x14ac:dyDescent="0.3"/>
    <row r="20" spans="3:9" ht="30.75" thickBot="1" x14ac:dyDescent="0.3">
      <c r="C20" s="92" t="s">
        <v>61</v>
      </c>
      <c r="D20" s="93" t="s">
        <v>62</v>
      </c>
      <c r="E20" s="93" t="s">
        <v>63</v>
      </c>
      <c r="F20" s="93" t="s">
        <v>340</v>
      </c>
      <c r="G20" s="93" t="s">
        <v>64</v>
      </c>
      <c r="H20" s="93" t="s">
        <v>65</v>
      </c>
      <c r="I20" s="93" t="s">
        <v>66</v>
      </c>
    </row>
    <row r="21" spans="3:9" ht="222" customHeight="1" thickBot="1" x14ac:dyDescent="0.3">
      <c r="C21" s="94">
        <v>1</v>
      </c>
      <c r="D21" s="104" t="s">
        <v>296</v>
      </c>
      <c r="E21" s="104" t="s">
        <v>391</v>
      </c>
      <c r="F21" s="104" t="s">
        <v>392</v>
      </c>
      <c r="G21" s="104" t="s">
        <v>393</v>
      </c>
      <c r="H21" s="104" t="s">
        <v>394</v>
      </c>
      <c r="I21" s="104" t="s">
        <v>395</v>
      </c>
    </row>
    <row r="22" spans="3:9" ht="213" customHeight="1" thickBot="1" x14ac:dyDescent="0.3">
      <c r="C22" s="94">
        <v>2</v>
      </c>
      <c r="D22" s="104" t="s">
        <v>297</v>
      </c>
      <c r="E22" s="104" t="s">
        <v>396</v>
      </c>
      <c r="F22" s="104" t="s">
        <v>397</v>
      </c>
      <c r="G22" s="104" t="s">
        <v>298</v>
      </c>
      <c r="H22" s="104" t="s">
        <v>398</v>
      </c>
      <c r="I22" s="104" t="s">
        <v>399</v>
      </c>
    </row>
    <row r="23" spans="3:9" ht="301.5" customHeight="1" thickBot="1" x14ac:dyDescent="0.3">
      <c r="C23" s="94">
        <v>3</v>
      </c>
      <c r="D23" s="104" t="s">
        <v>299</v>
      </c>
      <c r="E23" s="104" t="s">
        <v>300</v>
      </c>
      <c r="F23" s="104" t="s">
        <v>400</v>
      </c>
      <c r="G23" s="104" t="s">
        <v>301</v>
      </c>
      <c r="H23" s="104" t="s">
        <v>302</v>
      </c>
      <c r="I23" s="104" t="s">
        <v>401</v>
      </c>
    </row>
    <row r="24" spans="3:9" ht="10.5" customHeight="1" x14ac:dyDescent="0.25">
      <c r="C24" s="105"/>
      <c r="D24" s="106"/>
      <c r="E24" s="106"/>
      <c r="F24" s="106"/>
      <c r="G24" s="106"/>
      <c r="H24" s="106"/>
      <c r="I24" s="106"/>
    </row>
    <row r="25" spans="3:9" s="99" customFormat="1" x14ac:dyDescent="0.25">
      <c r="C25" s="97" t="s">
        <v>385</v>
      </c>
      <c r="D25" s="97"/>
      <c r="E25" s="97"/>
      <c r="F25" s="97"/>
      <c r="G25" s="98"/>
      <c r="H25" s="98"/>
      <c r="I25" s="99" t="s">
        <v>291</v>
      </c>
    </row>
    <row r="26" spans="3:9" s="102" customFormat="1" x14ac:dyDescent="0.25">
      <c r="C26" s="100" t="s">
        <v>386</v>
      </c>
      <c r="D26" s="100"/>
      <c r="E26" s="100"/>
      <c r="F26" s="100"/>
      <c r="G26" s="101"/>
    </row>
    <row r="27" spans="3:9" x14ac:dyDescent="0.25">
      <c r="C27" s="107"/>
    </row>
    <row r="28" spans="3:9" x14ac:dyDescent="0.25">
      <c r="I28" t="s">
        <v>291</v>
      </c>
    </row>
    <row r="29" spans="3:9" ht="45" x14ac:dyDescent="0.25">
      <c r="D29" s="73" t="s">
        <v>292</v>
      </c>
    </row>
    <row r="30" spans="3:9" x14ac:dyDescent="0.25">
      <c r="D30" s="96"/>
    </row>
    <row r="31" spans="3:9" x14ac:dyDescent="0.25">
      <c r="D31" s="96" t="s">
        <v>75</v>
      </c>
    </row>
    <row r="32" spans="3:9" x14ac:dyDescent="0.25">
      <c r="D32" s="96" t="s">
        <v>76</v>
      </c>
    </row>
    <row r="33" spans="4:4" ht="45" x14ac:dyDescent="0.25">
      <c r="D33" s="96" t="s">
        <v>77</v>
      </c>
    </row>
    <row r="34" spans="4:4" ht="75" x14ac:dyDescent="0.25">
      <c r="D34" s="96" t="s">
        <v>78</v>
      </c>
    </row>
    <row r="35" spans="4:4" x14ac:dyDescent="0.25">
      <c r="D35" s="96"/>
    </row>
  </sheetData>
  <hyperlinks>
    <hyperlink ref="D14" location="Par41" display="Par41"/>
    <hyperlink ref="D11" location="Par40" display="Par40"/>
    <hyperlink ref="D29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zoomScale="130" zoomScaleNormal="130" workbookViewId="0">
      <selection activeCell="F9" sqref="F9"/>
    </sheetView>
  </sheetViews>
  <sheetFormatPr defaultColWidth="36" defaultRowHeight="15" x14ac:dyDescent="0.25"/>
  <cols>
    <col min="1" max="1" width="7.7109375" customWidth="1"/>
    <col min="2" max="2" width="34.140625" customWidth="1"/>
    <col min="3" max="4" width="14.28515625" customWidth="1"/>
  </cols>
  <sheetData>
    <row r="1" spans="1:5" ht="57.75" customHeight="1" x14ac:dyDescent="0.25">
      <c r="A1" s="137" t="s">
        <v>407</v>
      </c>
      <c r="B1" s="138"/>
      <c r="C1" s="138"/>
      <c r="D1" s="138"/>
      <c r="E1" s="138"/>
    </row>
    <row r="2" spans="1:5" x14ac:dyDescent="0.25">
      <c r="A2" s="139" t="s">
        <v>1</v>
      </c>
      <c r="B2" s="139" t="s">
        <v>49</v>
      </c>
      <c r="C2" s="139"/>
      <c r="D2" s="139"/>
      <c r="E2" s="139"/>
    </row>
    <row r="3" spans="1:5" x14ac:dyDescent="0.25">
      <c r="A3" s="139"/>
      <c r="B3" s="139"/>
      <c r="C3" s="108">
        <v>2023</v>
      </c>
      <c r="D3" s="224">
        <v>2024</v>
      </c>
      <c r="E3" s="108" t="s">
        <v>45</v>
      </c>
    </row>
    <row r="4" spans="1:5" ht="15.75" thickBot="1" x14ac:dyDescent="0.3">
      <c r="A4" s="67">
        <v>1</v>
      </c>
      <c r="B4" s="67">
        <v>2</v>
      </c>
      <c r="C4" s="67">
        <v>4</v>
      </c>
      <c r="D4" s="67">
        <v>4</v>
      </c>
      <c r="E4" s="67">
        <v>5</v>
      </c>
    </row>
    <row r="5" spans="1:5" x14ac:dyDescent="0.25">
      <c r="A5" s="8" t="s">
        <v>9</v>
      </c>
      <c r="B5" s="140" t="s">
        <v>50</v>
      </c>
      <c r="C5" s="141"/>
      <c r="D5" s="141"/>
      <c r="E5" s="142"/>
    </row>
    <row r="6" spans="1:5" x14ac:dyDescent="0.25">
      <c r="A6" s="5" t="s">
        <v>10</v>
      </c>
      <c r="B6" s="225" t="s">
        <v>53</v>
      </c>
      <c r="C6" s="226">
        <v>0</v>
      </c>
      <c r="D6" s="227">
        <v>0</v>
      </c>
      <c r="E6" s="226">
        <v>0</v>
      </c>
    </row>
    <row r="7" spans="1:5" x14ac:dyDescent="0.25">
      <c r="A7" s="5" t="s">
        <v>12</v>
      </c>
      <c r="B7" s="225" t="s">
        <v>54</v>
      </c>
      <c r="C7" s="226">
        <v>0</v>
      </c>
      <c r="D7" s="227">
        <v>0</v>
      </c>
      <c r="E7" s="226">
        <v>0</v>
      </c>
    </row>
    <row r="8" spans="1:5" x14ac:dyDescent="0.25">
      <c r="A8" s="5" t="s">
        <v>13</v>
      </c>
      <c r="B8" s="225" t="s">
        <v>55</v>
      </c>
      <c r="C8" s="228">
        <v>89.9</v>
      </c>
      <c r="D8" s="229">
        <v>92.2</v>
      </c>
      <c r="E8" s="230">
        <f>(D8-C8)/C8*100</f>
        <v>2.5583982202447131</v>
      </c>
    </row>
    <row r="9" spans="1:5" x14ac:dyDescent="0.25">
      <c r="A9" s="5" t="s">
        <v>14</v>
      </c>
      <c r="B9" s="225" t="s">
        <v>56</v>
      </c>
      <c r="C9" s="228">
        <v>559.95000000000005</v>
      </c>
      <c r="D9" s="229">
        <v>566</v>
      </c>
      <c r="E9" s="230">
        <f>(D9-C9)/C9*100</f>
        <v>1.0804536119296282</v>
      </c>
    </row>
    <row r="10" spans="1:5" x14ac:dyDescent="0.25">
      <c r="A10" s="7" t="s">
        <v>15</v>
      </c>
      <c r="B10" s="231" t="s">
        <v>51</v>
      </c>
      <c r="C10" s="231"/>
      <c r="D10" s="231"/>
      <c r="E10" s="231"/>
    </row>
    <row r="11" spans="1:5" x14ac:dyDescent="0.25">
      <c r="A11" s="5" t="s">
        <v>16</v>
      </c>
      <c r="B11" s="225" t="s">
        <v>53</v>
      </c>
      <c r="C11" s="226">
        <v>0</v>
      </c>
      <c r="D11" s="226">
        <v>0</v>
      </c>
      <c r="E11" s="226">
        <v>0</v>
      </c>
    </row>
    <row r="12" spans="1:5" x14ac:dyDescent="0.25">
      <c r="A12" s="5" t="s">
        <v>17</v>
      </c>
      <c r="B12" s="225" t="s">
        <v>54</v>
      </c>
      <c r="C12" s="226">
        <v>0</v>
      </c>
      <c r="D12" s="226">
        <v>0</v>
      </c>
      <c r="E12" s="226">
        <v>0</v>
      </c>
    </row>
    <row r="13" spans="1:5" x14ac:dyDescent="0.25">
      <c r="A13" s="5" t="s">
        <v>18</v>
      </c>
      <c r="B13" s="225" t="s">
        <v>55</v>
      </c>
      <c r="C13" s="232">
        <v>1675.6</v>
      </c>
      <c r="D13" s="232">
        <v>1712.1799999999998</v>
      </c>
      <c r="E13" s="230">
        <f>(D13-C13)/C13*100</f>
        <v>2.1830985915492915</v>
      </c>
    </row>
    <row r="14" spans="1:5" x14ac:dyDescent="0.25">
      <c r="A14" s="5" t="s">
        <v>19</v>
      </c>
      <c r="B14" s="225" t="s">
        <v>56</v>
      </c>
      <c r="C14" s="230">
        <v>1528.2</v>
      </c>
      <c r="D14" s="230">
        <v>1654.2</v>
      </c>
      <c r="E14" s="230">
        <f>(D14-C14)/C14*100</f>
        <v>8.2449941107184923</v>
      </c>
    </row>
    <row r="15" spans="1:5" x14ac:dyDescent="0.25">
      <c r="A15" s="7" t="s">
        <v>20</v>
      </c>
      <c r="B15" s="231" t="s">
        <v>52</v>
      </c>
      <c r="C15" s="231"/>
      <c r="D15" s="231"/>
      <c r="E15" s="231"/>
    </row>
    <row r="16" spans="1:5" x14ac:dyDescent="0.25">
      <c r="A16" s="5" t="s">
        <v>21</v>
      </c>
      <c r="B16" s="225" t="s">
        <v>57</v>
      </c>
      <c r="C16" s="228">
        <v>1</v>
      </c>
      <c r="D16" s="228">
        <v>1</v>
      </c>
      <c r="E16" s="233">
        <f>(D16-C16)/C16*100</f>
        <v>0</v>
      </c>
    </row>
    <row r="17" spans="1:5" x14ac:dyDescent="0.25">
      <c r="A17" s="5" t="s">
        <v>22</v>
      </c>
      <c r="B17" s="225" t="s">
        <v>58</v>
      </c>
      <c r="C17" s="228">
        <v>1</v>
      </c>
      <c r="D17" s="228">
        <v>1</v>
      </c>
      <c r="E17" s="233">
        <f>(D17-C17)/C17*100</f>
        <v>0</v>
      </c>
    </row>
    <row r="18" spans="1:5" x14ac:dyDescent="0.25">
      <c r="A18" s="5" t="s">
        <v>11</v>
      </c>
      <c r="B18" s="225" t="s">
        <v>59</v>
      </c>
      <c r="C18" s="228">
        <v>1149</v>
      </c>
      <c r="D18" s="228">
        <v>1173</v>
      </c>
      <c r="E18" s="230">
        <f>(D18-C18)/C18*100</f>
        <v>2.0887728459530028</v>
      </c>
    </row>
    <row r="19" spans="1:5" x14ac:dyDescent="0.25">
      <c r="A19" s="5" t="s">
        <v>23</v>
      </c>
      <c r="B19" s="225" t="s">
        <v>60</v>
      </c>
      <c r="C19" s="226">
        <v>0</v>
      </c>
      <c r="D19" s="226">
        <v>0</v>
      </c>
      <c r="E19" s="226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zoomScaleNormal="100" zoomScaleSheetLayoutView="100" workbookViewId="0">
      <pane ySplit="7" topLeftCell="A8" activePane="bottomLeft" state="frozen"/>
      <selection activeCell="D13" sqref="D13"/>
      <selection pane="bottomLeft" activeCell="E13" sqref="E13"/>
    </sheetView>
  </sheetViews>
  <sheetFormatPr defaultRowHeight="15" x14ac:dyDescent="0.25"/>
  <cols>
    <col min="1" max="1" width="5.42578125" customWidth="1"/>
    <col min="2" max="2" width="52" customWidth="1"/>
    <col min="3" max="4" width="15.42578125" customWidth="1"/>
    <col min="5" max="5" width="34.7109375" customWidth="1"/>
  </cols>
  <sheetData>
    <row r="1" spans="1:5" ht="72.75" customHeight="1" x14ac:dyDescent="0.25">
      <c r="A1" s="234" t="s">
        <v>3</v>
      </c>
      <c r="B1" s="234"/>
      <c r="C1" s="234"/>
      <c r="D1" s="234"/>
      <c r="E1" s="234"/>
    </row>
    <row r="2" spans="1:5" ht="7.5" customHeight="1" x14ac:dyDescent="0.25"/>
    <row r="3" spans="1:5" ht="42" customHeight="1" x14ac:dyDescent="0.25">
      <c r="A3" s="137" t="s">
        <v>408</v>
      </c>
      <c r="B3" s="138"/>
      <c r="C3" s="138"/>
      <c r="D3" s="138"/>
      <c r="E3" s="138"/>
    </row>
    <row r="4" spans="1:5" ht="38.25" customHeight="1" x14ac:dyDescent="0.25">
      <c r="A4" s="143" t="s">
        <v>2</v>
      </c>
      <c r="B4" s="143"/>
      <c r="C4" s="143"/>
      <c r="D4" s="143"/>
      <c r="E4" s="143"/>
    </row>
    <row r="5" spans="1:5" ht="22.5" customHeight="1" x14ac:dyDescent="0.25">
      <c r="A5" s="139" t="s">
        <v>1</v>
      </c>
      <c r="B5" s="139" t="s">
        <v>0</v>
      </c>
      <c r="C5" s="139"/>
      <c r="D5" s="139"/>
      <c r="E5" s="139"/>
    </row>
    <row r="6" spans="1:5" x14ac:dyDescent="0.25">
      <c r="A6" s="139"/>
      <c r="B6" s="139"/>
      <c r="C6" s="108">
        <v>2023</v>
      </c>
      <c r="D6" s="224">
        <v>2024</v>
      </c>
      <c r="E6" s="108" t="s">
        <v>45</v>
      </c>
    </row>
    <row r="7" spans="1:5" x14ac:dyDescent="0.25">
      <c r="A7" s="108">
        <v>1</v>
      </c>
      <c r="B7" s="108">
        <v>2</v>
      </c>
      <c r="C7" s="108">
        <v>4</v>
      </c>
      <c r="D7" s="224">
        <v>4</v>
      </c>
      <c r="E7" s="108">
        <v>5</v>
      </c>
    </row>
    <row r="8" spans="1:5" ht="33.75" customHeight="1" x14ac:dyDescent="0.25">
      <c r="A8" s="5" t="s">
        <v>9</v>
      </c>
      <c r="B8" s="235" t="s">
        <v>4</v>
      </c>
      <c r="C8" s="236">
        <v>0.2019</v>
      </c>
      <c r="D8" s="237">
        <v>0.58892</v>
      </c>
      <c r="E8" s="238">
        <f>(D8-C8)/C8*100</f>
        <v>191.68895492818228</v>
      </c>
    </row>
    <row r="9" spans="1:5" x14ac:dyDescent="0.25">
      <c r="A9" s="5" t="s">
        <v>10</v>
      </c>
      <c r="B9" s="2" t="s">
        <v>5</v>
      </c>
      <c r="C9" s="236">
        <v>0</v>
      </c>
      <c r="D9" s="237">
        <v>0</v>
      </c>
      <c r="E9" s="238">
        <v>0</v>
      </c>
    </row>
    <row r="10" spans="1:5" x14ac:dyDescent="0.25">
      <c r="A10" s="5" t="s">
        <v>12</v>
      </c>
      <c r="B10" s="2" t="s">
        <v>6</v>
      </c>
      <c r="C10" s="236">
        <v>0</v>
      </c>
      <c r="D10" s="237">
        <v>0</v>
      </c>
      <c r="E10" s="238">
        <v>0</v>
      </c>
    </row>
    <row r="11" spans="1:5" x14ac:dyDescent="0.25">
      <c r="A11" s="5" t="s">
        <v>13</v>
      </c>
      <c r="B11" s="2" t="s">
        <v>7</v>
      </c>
      <c r="C11" s="236">
        <v>0.11212159329140463</v>
      </c>
      <c r="D11" s="237">
        <v>9.4728653745416447E-2</v>
      </c>
      <c r="E11" s="238">
        <f t="shared" ref="E11:E12" si="0">(D11-C11)/C11*100</f>
        <v>-15.512569020299093</v>
      </c>
    </row>
    <row r="12" spans="1:5" x14ac:dyDescent="0.25">
      <c r="A12" s="5" t="s">
        <v>14</v>
      </c>
      <c r="B12" s="2" t="s">
        <v>8</v>
      </c>
      <c r="C12" s="236">
        <v>0.21055682918531321</v>
      </c>
      <c r="D12" s="237">
        <v>0.63853030485411466</v>
      </c>
      <c r="E12" s="238">
        <f t="shared" si="0"/>
        <v>203.257941015125</v>
      </c>
    </row>
    <row r="13" spans="1:5" ht="33" x14ac:dyDescent="0.35">
      <c r="A13" s="5" t="s">
        <v>15</v>
      </c>
      <c r="B13" s="3" t="s">
        <v>46</v>
      </c>
      <c r="C13" s="236">
        <v>0.11953999999999999</v>
      </c>
      <c r="D13" s="237">
        <v>0.38085000000000002</v>
      </c>
      <c r="E13" s="238">
        <f>(D13-C13)/C13*100</f>
        <v>218.59628576208806</v>
      </c>
    </row>
    <row r="14" spans="1:5" x14ac:dyDescent="0.25">
      <c r="A14" s="5" t="s">
        <v>16</v>
      </c>
      <c r="B14" s="2" t="s">
        <v>5</v>
      </c>
      <c r="C14" s="236">
        <v>0</v>
      </c>
      <c r="D14" s="237">
        <v>0</v>
      </c>
      <c r="E14" s="238">
        <v>0</v>
      </c>
    </row>
    <row r="15" spans="1:5" x14ac:dyDescent="0.25">
      <c r="A15" s="5" t="s">
        <v>17</v>
      </c>
      <c r="B15" s="2" t="s">
        <v>6</v>
      </c>
      <c r="C15" s="236">
        <v>0</v>
      </c>
      <c r="D15" s="237">
        <v>0</v>
      </c>
      <c r="E15" s="238">
        <v>0</v>
      </c>
    </row>
    <row r="16" spans="1:5" x14ac:dyDescent="0.25">
      <c r="A16" s="5" t="s">
        <v>18</v>
      </c>
      <c r="B16" s="2" t="s">
        <v>7</v>
      </c>
      <c r="C16" s="236">
        <v>8.4643605870020969E-2</v>
      </c>
      <c r="D16" s="237">
        <v>0.11210057621791514</v>
      </c>
      <c r="E16" s="238">
        <f t="shared" ref="E16:E17" si="1">(D16-C16)/C16*100</f>
        <v>32.438327816583332</v>
      </c>
    </row>
    <row r="17" spans="1:5" x14ac:dyDescent="0.25">
      <c r="A17" s="5" t="s">
        <v>19</v>
      </c>
      <c r="B17" s="2" t="s">
        <v>8</v>
      </c>
      <c r="C17" s="236">
        <v>0.12292271858888802</v>
      </c>
      <c r="D17" s="237">
        <v>0.4078764882899385</v>
      </c>
      <c r="E17" s="238">
        <f t="shared" si="1"/>
        <v>231.81538203208086</v>
      </c>
    </row>
    <row r="18" spans="1:5" ht="96" customHeight="1" x14ac:dyDescent="0.25">
      <c r="A18" s="5" t="s">
        <v>20</v>
      </c>
      <c r="B18" s="75" t="s">
        <v>24</v>
      </c>
      <c r="C18" s="236">
        <v>0.16633999999999999</v>
      </c>
      <c r="D18" s="237">
        <v>9.5079999999999998E-2</v>
      </c>
      <c r="E18" s="238">
        <f>(D18-C18)/C18*100</f>
        <v>-42.839966334014669</v>
      </c>
    </row>
    <row r="19" spans="1:5" x14ac:dyDescent="0.25">
      <c r="A19" s="5" t="s">
        <v>21</v>
      </c>
      <c r="B19" s="2" t="s">
        <v>5</v>
      </c>
      <c r="C19" s="236">
        <v>0</v>
      </c>
      <c r="D19" s="237">
        <v>0</v>
      </c>
      <c r="E19" s="238">
        <v>0</v>
      </c>
    </row>
    <row r="20" spans="1:5" x14ac:dyDescent="0.25">
      <c r="A20" s="5" t="s">
        <v>22</v>
      </c>
      <c r="B20" s="2" t="s">
        <v>6</v>
      </c>
      <c r="C20" s="236">
        <v>0</v>
      </c>
      <c r="D20" s="237">
        <v>0</v>
      </c>
      <c r="E20" s="238">
        <v>0</v>
      </c>
    </row>
    <row r="21" spans="1:5" x14ac:dyDescent="0.25">
      <c r="A21" s="5" t="s">
        <v>11</v>
      </c>
      <c r="B21" s="2" t="s">
        <v>7</v>
      </c>
      <c r="C21" s="236">
        <v>0</v>
      </c>
      <c r="D21" s="237">
        <v>0</v>
      </c>
      <c r="E21" s="238">
        <v>0</v>
      </c>
    </row>
    <row r="22" spans="1:5" x14ac:dyDescent="0.25">
      <c r="A22" s="5" t="s">
        <v>23</v>
      </c>
      <c r="B22" s="2" t="s">
        <v>8</v>
      </c>
      <c r="C22" s="236">
        <v>0.18309871502970348</v>
      </c>
      <c r="D22" s="237">
        <v>0.10466327358367135</v>
      </c>
      <c r="E22" s="238">
        <f t="shared" ref="E22" si="2">(D22-C22)/C22*100</f>
        <v>-42.837789131020294</v>
      </c>
    </row>
    <row r="23" spans="1:5" ht="93" x14ac:dyDescent="0.35">
      <c r="A23" s="76">
        <v>4</v>
      </c>
      <c r="B23" s="77" t="s">
        <v>25</v>
      </c>
      <c r="C23" s="236">
        <v>5.4399999999999997E-2</v>
      </c>
      <c r="D23" s="237">
        <v>3.0519999999999999E-2</v>
      </c>
      <c r="E23" s="238">
        <f>(D23-C23)/C23*100</f>
        <v>-43.897058823529413</v>
      </c>
    </row>
    <row r="24" spans="1:5" x14ac:dyDescent="0.25">
      <c r="A24" s="5" t="s">
        <v>26</v>
      </c>
      <c r="B24" s="2" t="s">
        <v>5</v>
      </c>
      <c r="C24" s="236">
        <v>0</v>
      </c>
      <c r="D24" s="237">
        <v>0</v>
      </c>
      <c r="E24" s="238">
        <v>0</v>
      </c>
    </row>
    <row r="25" spans="1:5" x14ac:dyDescent="0.25">
      <c r="A25" s="5" t="s">
        <v>27</v>
      </c>
      <c r="B25" s="2" t="s">
        <v>6</v>
      </c>
      <c r="C25" s="236">
        <v>0</v>
      </c>
      <c r="D25" s="237">
        <v>0</v>
      </c>
      <c r="E25" s="238">
        <v>0</v>
      </c>
    </row>
    <row r="26" spans="1:5" x14ac:dyDescent="0.25">
      <c r="A26" s="5" t="s">
        <v>28</v>
      </c>
      <c r="B26" s="2" t="s">
        <v>7</v>
      </c>
      <c r="C26" s="236">
        <v>0</v>
      </c>
      <c r="D26" s="237">
        <v>0</v>
      </c>
      <c r="E26" s="238">
        <v>0</v>
      </c>
    </row>
    <row r="27" spans="1:5" x14ac:dyDescent="0.25">
      <c r="A27" s="5" t="s">
        <v>29</v>
      </c>
      <c r="B27" s="2" t="s">
        <v>8</v>
      </c>
      <c r="C27" s="236">
        <v>5.9878045588966526E-2</v>
      </c>
      <c r="D27" s="237">
        <v>3.359937197435562E-2</v>
      </c>
      <c r="E27" s="238">
        <f t="shared" ref="E27" si="3">(D27-C27)/C27*100</f>
        <v>-43.886992897198311</v>
      </c>
    </row>
    <row r="28" spans="1:5" ht="51.75" customHeight="1" x14ac:dyDescent="0.25">
      <c r="A28" s="5" t="s">
        <v>30</v>
      </c>
      <c r="B28" s="78" t="s">
        <v>31</v>
      </c>
      <c r="C28" s="236">
        <v>0</v>
      </c>
      <c r="D28" s="237">
        <v>0</v>
      </c>
      <c r="E28" s="236">
        <v>0</v>
      </c>
    </row>
    <row r="29" spans="1:5" ht="60" x14ac:dyDescent="0.25">
      <c r="A29" s="5" t="s">
        <v>33</v>
      </c>
      <c r="B29" s="78" t="s">
        <v>32</v>
      </c>
      <c r="C29" s="236">
        <v>0</v>
      </c>
      <c r="D29" s="237">
        <v>0</v>
      </c>
      <c r="E29" s="236">
        <v>0</v>
      </c>
    </row>
    <row r="30" spans="1:5" x14ac:dyDescent="0.25">
      <c r="A30" s="1"/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6"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view="pageBreakPreview" topLeftCell="A4" zoomScaleNormal="100" zoomScaleSheetLayoutView="100" workbookViewId="0">
      <selection activeCell="A4" sqref="A4:T4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234" t="s">
        <v>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</row>
    <row r="2" spans="1:20" ht="7.5" customHeight="1" x14ac:dyDescent="0.25"/>
    <row r="3" spans="1:20" ht="44.25" customHeight="1" x14ac:dyDescent="0.25">
      <c r="A3" s="137" t="s">
        <v>409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ht="38.25" customHeight="1" x14ac:dyDescent="0.25">
      <c r="A4" s="143" t="s">
        <v>34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0" ht="258" customHeight="1" x14ac:dyDescent="0.25">
      <c r="A5" s="139" t="s">
        <v>1</v>
      </c>
      <c r="B5" s="149" t="s">
        <v>35</v>
      </c>
      <c r="C5" s="150" t="s">
        <v>36</v>
      </c>
      <c r="D5" s="151"/>
      <c r="E5" s="151"/>
      <c r="F5" s="152"/>
      <c r="G5" s="150" t="s">
        <v>48</v>
      </c>
      <c r="H5" s="151"/>
      <c r="I5" s="151"/>
      <c r="J5" s="152"/>
      <c r="K5" s="150" t="s">
        <v>41</v>
      </c>
      <c r="L5" s="151"/>
      <c r="M5" s="151"/>
      <c r="N5" s="152"/>
      <c r="O5" s="149" t="s">
        <v>42</v>
      </c>
      <c r="P5" s="149"/>
      <c r="Q5" s="149"/>
      <c r="R5" s="149"/>
      <c r="S5" s="145" t="s">
        <v>43</v>
      </c>
      <c r="T5" s="145" t="s">
        <v>44</v>
      </c>
    </row>
    <row r="6" spans="1:20" ht="21" customHeight="1" x14ac:dyDescent="0.25">
      <c r="A6" s="139"/>
      <c r="B6" s="149"/>
      <c r="C6" s="109" t="s">
        <v>37</v>
      </c>
      <c r="D6" s="109" t="s">
        <v>38</v>
      </c>
      <c r="E6" s="108" t="s">
        <v>39</v>
      </c>
      <c r="F6" s="108" t="s">
        <v>40</v>
      </c>
      <c r="G6" s="109" t="s">
        <v>37</v>
      </c>
      <c r="H6" s="109" t="s">
        <v>38</v>
      </c>
      <c r="I6" s="108" t="s">
        <v>39</v>
      </c>
      <c r="J6" s="108" t="s">
        <v>40</v>
      </c>
      <c r="K6" s="109" t="s">
        <v>37</v>
      </c>
      <c r="L6" s="109" t="s">
        <v>38</v>
      </c>
      <c r="M6" s="108" t="s">
        <v>39</v>
      </c>
      <c r="N6" s="108" t="s">
        <v>40</v>
      </c>
      <c r="O6" s="109" t="s">
        <v>37</v>
      </c>
      <c r="P6" s="109" t="s">
        <v>38</v>
      </c>
      <c r="Q6" s="108" t="s">
        <v>39</v>
      </c>
      <c r="R6" s="108" t="s">
        <v>40</v>
      </c>
      <c r="S6" s="146"/>
      <c r="T6" s="146"/>
    </row>
    <row r="7" spans="1:20" ht="15.75" thickBot="1" x14ac:dyDescent="0.3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  <c r="T7" s="67">
        <v>20</v>
      </c>
    </row>
    <row r="8" spans="1:20" ht="49.5" customHeight="1" x14ac:dyDescent="0.25">
      <c r="A8" s="4" t="s">
        <v>9</v>
      </c>
      <c r="B8" s="110"/>
      <c r="C8" s="236">
        <v>0</v>
      </c>
      <c r="D8" s="236">
        <v>0</v>
      </c>
      <c r="E8" s="236">
        <v>9.4728653745416447E-2</v>
      </c>
      <c r="F8" s="236">
        <v>0.63853030485411466</v>
      </c>
      <c r="G8" s="236">
        <v>0</v>
      </c>
      <c r="H8" s="236">
        <v>0</v>
      </c>
      <c r="I8" s="236">
        <v>0.11210057621791514</v>
      </c>
      <c r="J8" s="236">
        <v>0.4078764882899385</v>
      </c>
      <c r="K8" s="236">
        <v>0</v>
      </c>
      <c r="L8" s="236">
        <v>0</v>
      </c>
      <c r="M8" s="236">
        <v>0</v>
      </c>
      <c r="N8" s="236">
        <v>0.10466327358367135</v>
      </c>
      <c r="O8" s="236">
        <v>0</v>
      </c>
      <c r="P8" s="236">
        <v>0</v>
      </c>
      <c r="Q8" s="236">
        <v>0</v>
      </c>
      <c r="R8" s="236">
        <v>3.359937197435562E-2</v>
      </c>
      <c r="S8" s="239">
        <v>0</v>
      </c>
      <c r="T8" s="147" t="s">
        <v>303</v>
      </c>
    </row>
    <row r="9" spans="1:20" x14ac:dyDescent="0.25">
      <c r="A9" s="5" t="s">
        <v>15</v>
      </c>
      <c r="B9" s="79" t="s">
        <v>47</v>
      </c>
      <c r="C9" s="236">
        <v>0</v>
      </c>
      <c r="D9" s="236">
        <v>0</v>
      </c>
      <c r="E9" s="236">
        <f>E8</f>
        <v>9.4728653745416447E-2</v>
      </c>
      <c r="F9" s="236">
        <f>F8</f>
        <v>0.63853030485411466</v>
      </c>
      <c r="G9" s="236">
        <v>0</v>
      </c>
      <c r="H9" s="236">
        <v>0</v>
      </c>
      <c r="I9" s="236">
        <f>I8</f>
        <v>0.11210057621791514</v>
      </c>
      <c r="J9" s="236">
        <f>J8</f>
        <v>0.4078764882899385</v>
      </c>
      <c r="K9" s="236">
        <v>0</v>
      </c>
      <c r="L9" s="236">
        <v>0</v>
      </c>
      <c r="M9" s="236">
        <v>0</v>
      </c>
      <c r="N9" s="236">
        <f>N8</f>
        <v>0.10466327358367135</v>
      </c>
      <c r="O9" s="236">
        <v>0</v>
      </c>
      <c r="P9" s="236">
        <v>0</v>
      </c>
      <c r="Q9" s="236">
        <v>0</v>
      </c>
      <c r="R9" s="236">
        <f>R8</f>
        <v>3.359937197435562E-2</v>
      </c>
      <c r="S9" s="240">
        <f>S8</f>
        <v>0</v>
      </c>
      <c r="T9" s="148"/>
    </row>
    <row r="10" spans="1:20" x14ac:dyDescent="0.25">
      <c r="A10" s="1"/>
    </row>
    <row r="11" spans="1:20" x14ac:dyDescent="0.25">
      <c r="A11" s="1"/>
    </row>
    <row r="12" spans="1:20" x14ac:dyDescent="0.25">
      <c r="A12" s="1"/>
      <c r="D12" s="144"/>
    </row>
    <row r="13" spans="1:20" x14ac:dyDescent="0.25">
      <c r="A13" s="1"/>
      <c r="D13" s="144"/>
    </row>
    <row r="14" spans="1:20" x14ac:dyDescent="0.25">
      <c r="A14" s="1"/>
      <c r="D14" s="144"/>
    </row>
    <row r="15" spans="1:20" x14ac:dyDescent="0.25">
      <c r="A15" s="1"/>
      <c r="D15" s="144"/>
    </row>
    <row r="16" spans="1:2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</sheetData>
  <mergeCells count="13"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  <mergeCell ref="T8:T9"/>
    <mergeCell ref="D12:D15"/>
  </mergeCells>
  <printOptions horizontalCentered="1"/>
  <pageMargins left="0" right="0" top="0" bottom="0" header="0" footer="0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"/>
  <sheetViews>
    <sheetView topLeftCell="B1" workbookViewId="0">
      <selection activeCell="O33" sqref="O33"/>
    </sheetView>
  </sheetViews>
  <sheetFormatPr defaultRowHeight="15" x14ac:dyDescent="0.25"/>
  <sheetData>
    <row r="4" spans="2:17" x14ac:dyDescent="0.25">
      <c r="B4" s="44" t="s">
        <v>254</v>
      </c>
    </row>
    <row r="6" spans="2:17" ht="40.5" customHeight="1" x14ac:dyDescent="0.25">
      <c r="B6" s="153" t="s">
        <v>255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</row>
  </sheetData>
  <mergeCells count="1">
    <mergeCell ref="B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L29" sqref="L29"/>
    </sheetView>
  </sheetViews>
  <sheetFormatPr defaultRowHeight="15" x14ac:dyDescent="0.25"/>
  <sheetData>
    <row r="3" spans="3:14" x14ac:dyDescent="0.25">
      <c r="C3" s="156" t="s">
        <v>256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5" spans="3:14" ht="123" customHeight="1" x14ac:dyDescent="0.25">
      <c r="C5" s="155" t="s">
        <v>104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8" spans="3:14" ht="34.5" customHeight="1" x14ac:dyDescent="0.25">
      <c r="C8" s="155" t="s">
        <v>257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3:14" x14ac:dyDescent="0.25">
      <c r="C9" s="39" t="s">
        <v>258</v>
      </c>
      <c r="D9" s="149" t="s">
        <v>259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3:14" x14ac:dyDescent="0.25">
      <c r="C10" s="45">
        <v>1</v>
      </c>
      <c r="D10" s="157" t="s">
        <v>260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9"/>
    </row>
    <row r="11" spans="3:14" x14ac:dyDescent="0.25">
      <c r="C11" s="45">
        <v>2</v>
      </c>
      <c r="D11" s="154" t="s">
        <v>261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spans="3:14" x14ac:dyDescent="0.25">
      <c r="C12" s="45">
        <v>3</v>
      </c>
      <c r="D12" s="154" t="s">
        <v>262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</row>
    <row r="13" spans="3:14" x14ac:dyDescent="0.25">
      <c r="C13" s="45">
        <v>4</v>
      </c>
      <c r="D13" s="154" t="s">
        <v>263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3:14" x14ac:dyDescent="0.25"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6" spans="3:14" ht="36" customHeight="1" x14ac:dyDescent="0.25">
      <c r="C16" s="155" t="s">
        <v>105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</sheetData>
  <mergeCells count="9">
    <mergeCell ref="D12:N12"/>
    <mergeCell ref="D13:N13"/>
    <mergeCell ref="C16:N16"/>
    <mergeCell ref="C3:N3"/>
    <mergeCell ref="C5:N5"/>
    <mergeCell ref="C8:N8"/>
    <mergeCell ref="D9:N9"/>
    <mergeCell ref="D10:N10"/>
    <mergeCell ref="D11:N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Z19"/>
  <sheetViews>
    <sheetView topLeftCell="B4" zoomScale="82" zoomScaleNormal="82" zoomScaleSheetLayoutView="85" workbookViewId="0">
      <selection activeCell="L14" sqref="L14"/>
    </sheetView>
  </sheetViews>
  <sheetFormatPr defaultColWidth="9.140625" defaultRowHeight="15" x14ac:dyDescent="0.25"/>
  <cols>
    <col min="1" max="1" width="6" style="28" customWidth="1"/>
    <col min="2" max="2" width="39.140625" style="28" customWidth="1"/>
    <col min="3" max="3" width="9.28515625" style="15" customWidth="1"/>
    <col min="4" max="4" width="9.5703125" style="15" customWidth="1"/>
    <col min="5" max="5" width="10.28515625" style="15" customWidth="1"/>
    <col min="6" max="6" width="10.140625" style="15" customWidth="1"/>
    <col min="7" max="7" width="9.28515625" style="15" customWidth="1"/>
    <col min="8" max="18" width="11.85546875" style="15" customWidth="1"/>
    <col min="19" max="21" width="7.5703125" style="28" hidden="1" customWidth="1"/>
    <col min="22" max="23" width="7.5703125" style="28" customWidth="1"/>
    <col min="24" max="16384" width="9.140625" style="28"/>
  </cols>
  <sheetData>
    <row r="2" spans="1:26" ht="25.5" customHeight="1" x14ac:dyDescent="0.25">
      <c r="D2" s="243" t="s">
        <v>106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26" ht="15.75" thickBot="1" x14ac:dyDescent="0.3"/>
    <row r="4" spans="1:26" s="15" customFormat="1" x14ac:dyDescent="0.25">
      <c r="A4" s="161" t="s">
        <v>79</v>
      </c>
      <c r="B4" s="163" t="s">
        <v>0</v>
      </c>
      <c r="C4" s="165" t="s">
        <v>80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 t="s">
        <v>81</v>
      </c>
      <c r="S4" s="14"/>
      <c r="T4" s="14"/>
      <c r="U4" s="14"/>
      <c r="V4" s="14"/>
      <c r="W4" s="14"/>
    </row>
    <row r="5" spans="1:26" s="15" customFormat="1" ht="27.75" customHeight="1" x14ac:dyDescent="0.25">
      <c r="A5" s="162"/>
      <c r="B5" s="164"/>
      <c r="C5" s="168" t="s">
        <v>82</v>
      </c>
      <c r="D5" s="168"/>
      <c r="E5" s="168"/>
      <c r="F5" s="168" t="s">
        <v>83</v>
      </c>
      <c r="G5" s="168"/>
      <c r="H5" s="168"/>
      <c r="I5" s="168" t="s">
        <v>84</v>
      </c>
      <c r="J5" s="168"/>
      <c r="K5" s="168"/>
      <c r="L5" s="168" t="s">
        <v>85</v>
      </c>
      <c r="M5" s="168"/>
      <c r="N5" s="168"/>
      <c r="O5" s="168" t="s">
        <v>86</v>
      </c>
      <c r="P5" s="168"/>
      <c r="Q5" s="168"/>
      <c r="R5" s="167"/>
      <c r="S5" s="16"/>
      <c r="T5" s="16"/>
      <c r="U5" s="16"/>
      <c r="V5" s="16"/>
      <c r="W5" s="16"/>
    </row>
    <row r="6" spans="1:26" s="15" customFormat="1" ht="37.5" customHeight="1" x14ac:dyDescent="0.25">
      <c r="A6" s="162"/>
      <c r="B6" s="164"/>
      <c r="C6" s="17">
        <v>2023</v>
      </c>
      <c r="D6" s="17">
        <v>2024</v>
      </c>
      <c r="E6" s="17" t="s">
        <v>87</v>
      </c>
      <c r="F6" s="17">
        <v>2023</v>
      </c>
      <c r="G6" s="17">
        <v>2024</v>
      </c>
      <c r="H6" s="17" t="s">
        <v>87</v>
      </c>
      <c r="I6" s="17">
        <v>2023</v>
      </c>
      <c r="J6" s="17">
        <v>2024</v>
      </c>
      <c r="K6" s="17" t="s">
        <v>87</v>
      </c>
      <c r="L6" s="17">
        <v>2023</v>
      </c>
      <c r="M6" s="17">
        <v>2024</v>
      </c>
      <c r="N6" s="17" t="s">
        <v>87</v>
      </c>
      <c r="O6" s="17">
        <v>2023</v>
      </c>
      <c r="P6" s="17">
        <v>2024</v>
      </c>
      <c r="Q6" s="17" t="s">
        <v>87</v>
      </c>
      <c r="R6" s="167"/>
      <c r="S6" s="18"/>
      <c r="T6" s="19"/>
      <c r="U6" s="18"/>
      <c r="V6" s="18"/>
      <c r="W6" s="18"/>
    </row>
    <row r="7" spans="1:26" s="15" customFormat="1" ht="12" customHeight="1" x14ac:dyDescent="0.25">
      <c r="A7" s="48">
        <v>1</v>
      </c>
      <c r="B7" s="53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54">
        <v>18</v>
      </c>
      <c r="S7" s="21"/>
      <c r="T7" s="22"/>
      <c r="U7" s="21"/>
      <c r="V7" s="21"/>
      <c r="W7" s="21"/>
    </row>
    <row r="8" spans="1:26" s="15" customFormat="1" ht="40.5" customHeight="1" x14ac:dyDescent="0.25">
      <c r="A8" s="49">
        <v>1</v>
      </c>
      <c r="B8" s="55" t="s">
        <v>88</v>
      </c>
      <c r="C8" s="23">
        <v>576</v>
      </c>
      <c r="D8" s="23">
        <v>853</v>
      </c>
      <c r="E8" s="24">
        <f>D8/C8-1</f>
        <v>0.48090277777777768</v>
      </c>
      <c r="F8" s="23">
        <v>298</v>
      </c>
      <c r="G8" s="23">
        <v>293</v>
      </c>
      <c r="H8" s="24">
        <f t="shared" ref="H8" si="0">G8/F8-1</f>
        <v>-1.6778523489932917E-2</v>
      </c>
      <c r="I8" s="23">
        <v>69</v>
      </c>
      <c r="J8" s="23">
        <v>63</v>
      </c>
      <c r="K8" s="24">
        <f t="shared" ref="K8" si="1">J8/I8-1</f>
        <v>-8.6956521739130488E-2</v>
      </c>
      <c r="L8" s="23">
        <v>72</v>
      </c>
      <c r="M8" s="23">
        <v>37</v>
      </c>
      <c r="N8" s="24">
        <f t="shared" ref="N8" si="2">M8/L8-1</f>
        <v>-0.48611111111111116</v>
      </c>
      <c r="O8" s="23"/>
      <c r="P8" s="23"/>
      <c r="Q8" s="24"/>
      <c r="R8" s="56">
        <f>D8+G8+J8+M8+P8</f>
        <v>1246</v>
      </c>
      <c r="S8" s="25">
        <f>C8+F8+I8+L8+O8</f>
        <v>1015</v>
      </c>
      <c r="T8" s="25">
        <f>D8+G8+J8+M8+P8</f>
        <v>1246</v>
      </c>
      <c r="U8" s="30">
        <f>T8/S8-1</f>
        <v>0.22758620689655173</v>
      </c>
      <c r="V8" s="26"/>
      <c r="W8" s="26"/>
    </row>
    <row r="9" spans="1:26" s="15" customFormat="1" ht="69.75" customHeight="1" x14ac:dyDescent="0.25">
      <c r="A9" s="49">
        <v>2</v>
      </c>
      <c r="B9" s="55" t="s">
        <v>89</v>
      </c>
      <c r="C9" s="23">
        <v>469</v>
      </c>
      <c r="D9" s="23">
        <v>708</v>
      </c>
      <c r="E9" s="24">
        <f>D9/C9-1</f>
        <v>0.50959488272921116</v>
      </c>
      <c r="F9" s="23">
        <v>213</v>
      </c>
      <c r="G9" s="23">
        <v>253</v>
      </c>
      <c r="H9" s="24">
        <f>G9/F9-1</f>
        <v>0.18779342723004699</v>
      </c>
      <c r="I9" s="23">
        <v>32</v>
      </c>
      <c r="J9" s="23">
        <v>39</v>
      </c>
      <c r="K9" s="24">
        <f>J9/I9-1</f>
        <v>0.21875</v>
      </c>
      <c r="L9" s="23">
        <v>32</v>
      </c>
      <c r="M9" s="23">
        <v>40</v>
      </c>
      <c r="N9" s="24">
        <f>M9/L9-1</f>
        <v>0.25</v>
      </c>
      <c r="O9" s="23">
        <v>0</v>
      </c>
      <c r="P9" s="23">
        <v>0</v>
      </c>
      <c r="Q9" s="24"/>
      <c r="R9" s="56">
        <f t="shared" ref="R9:R18" si="3">D9+G9+J9+M9+P9</f>
        <v>1040</v>
      </c>
      <c r="S9" s="25">
        <f>C9+F9+I9+L9+O9</f>
        <v>746</v>
      </c>
      <c r="T9" s="25">
        <f>D9+G9+J9+M9+P9</f>
        <v>1040</v>
      </c>
      <c r="U9" s="30">
        <f>T9/S9-1</f>
        <v>0.39410187667560326</v>
      </c>
      <c r="V9" s="27"/>
      <c r="W9" s="27"/>
    </row>
    <row r="10" spans="1:26" s="15" customFormat="1" ht="106.5" customHeight="1" x14ac:dyDescent="0.25">
      <c r="A10" s="50">
        <v>3</v>
      </c>
      <c r="B10" s="57" t="s">
        <v>90</v>
      </c>
      <c r="C10" s="23"/>
      <c r="D10" s="23"/>
      <c r="E10" s="24"/>
      <c r="F10" s="23"/>
      <c r="G10" s="23"/>
      <c r="H10" s="24"/>
      <c r="I10" s="23"/>
      <c r="J10" s="23"/>
      <c r="K10" s="24"/>
      <c r="L10" s="23"/>
      <c r="M10" s="23"/>
      <c r="N10" s="24"/>
      <c r="O10" s="23">
        <v>0</v>
      </c>
      <c r="P10" s="23">
        <v>0</v>
      </c>
      <c r="Q10" s="24"/>
      <c r="R10" s="56">
        <f t="shared" si="3"/>
        <v>0</v>
      </c>
      <c r="S10" s="25"/>
      <c r="T10" s="25"/>
      <c r="U10" s="27"/>
      <c r="V10" s="27"/>
      <c r="W10" s="27"/>
    </row>
    <row r="11" spans="1:26" s="15" customFormat="1" ht="27" customHeight="1" x14ac:dyDescent="0.25">
      <c r="A11" s="51" t="s">
        <v>91</v>
      </c>
      <c r="B11" s="57" t="s">
        <v>92</v>
      </c>
      <c r="C11" s="23">
        <v>0</v>
      </c>
      <c r="D11" s="23">
        <v>0</v>
      </c>
      <c r="E11" s="24"/>
      <c r="F11" s="23">
        <v>0</v>
      </c>
      <c r="G11" s="23">
        <v>0</v>
      </c>
      <c r="H11" s="24"/>
      <c r="I11" s="23">
        <v>0</v>
      </c>
      <c r="J11" s="23">
        <v>0</v>
      </c>
      <c r="K11" s="24"/>
      <c r="L11" s="23">
        <v>0</v>
      </c>
      <c r="M11" s="23">
        <v>0</v>
      </c>
      <c r="N11" s="24"/>
      <c r="O11" s="23">
        <v>0</v>
      </c>
      <c r="P11" s="23">
        <v>0</v>
      </c>
      <c r="Q11" s="24"/>
      <c r="R11" s="56">
        <f t="shared" si="3"/>
        <v>0</v>
      </c>
      <c r="S11" s="25"/>
      <c r="T11" s="27"/>
      <c r="U11" s="27"/>
      <c r="V11" s="27"/>
      <c r="W11" s="27"/>
    </row>
    <row r="12" spans="1:26" s="15" customFormat="1" ht="27" customHeight="1" x14ac:dyDescent="0.25">
      <c r="A12" s="51" t="s">
        <v>93</v>
      </c>
      <c r="B12" s="57" t="s">
        <v>94</v>
      </c>
      <c r="C12" s="23"/>
      <c r="D12" s="23"/>
      <c r="E12" s="24"/>
      <c r="F12" s="23"/>
      <c r="G12" s="23"/>
      <c r="H12" s="24"/>
      <c r="I12" s="23"/>
      <c r="J12" s="23"/>
      <c r="K12" s="24"/>
      <c r="L12" s="23"/>
      <c r="M12" s="23"/>
      <c r="N12" s="24"/>
      <c r="O12" s="23">
        <v>0</v>
      </c>
      <c r="P12" s="23">
        <v>0</v>
      </c>
      <c r="Q12" s="24"/>
      <c r="R12" s="56">
        <f t="shared" si="3"/>
        <v>0</v>
      </c>
      <c r="S12" s="25"/>
      <c r="T12" s="27"/>
      <c r="U12" s="27"/>
      <c r="V12" s="27"/>
      <c r="W12" s="27"/>
    </row>
    <row r="13" spans="1:26" s="15" customFormat="1" ht="69" customHeight="1" x14ac:dyDescent="0.25">
      <c r="A13" s="50">
        <v>4</v>
      </c>
      <c r="B13" s="57" t="s">
        <v>95</v>
      </c>
      <c r="C13" s="23">
        <v>12</v>
      </c>
      <c r="D13" s="23">
        <v>12</v>
      </c>
      <c r="E13" s="24">
        <f>D13/C13-1</f>
        <v>0</v>
      </c>
      <c r="F13" s="23">
        <v>20</v>
      </c>
      <c r="G13" s="23">
        <v>20</v>
      </c>
      <c r="H13" s="24">
        <f>G13/F13-1</f>
        <v>0</v>
      </c>
      <c r="I13" s="23">
        <v>26</v>
      </c>
      <c r="J13" s="23">
        <v>26</v>
      </c>
      <c r="K13" s="24">
        <f t="shared" ref="K13" si="4">J13/I13-1</f>
        <v>0</v>
      </c>
      <c r="L13" s="23">
        <v>28</v>
      </c>
      <c r="M13" s="23">
        <v>28</v>
      </c>
      <c r="N13" s="24">
        <f t="shared" ref="N13" si="5">M13/L13-1</f>
        <v>0</v>
      </c>
      <c r="O13" s="23">
        <v>0</v>
      </c>
      <c r="P13" s="23">
        <v>0</v>
      </c>
      <c r="Q13" s="24"/>
      <c r="R13" s="56">
        <f t="shared" si="3"/>
        <v>86</v>
      </c>
      <c r="S13" s="25"/>
      <c r="T13" s="27"/>
      <c r="U13" s="27"/>
      <c r="V13" s="27"/>
      <c r="W13" s="27"/>
    </row>
    <row r="14" spans="1:26" s="15" customFormat="1" ht="66" customHeight="1" x14ac:dyDescent="0.25">
      <c r="A14" s="50">
        <v>5</v>
      </c>
      <c r="B14" s="57" t="s">
        <v>96</v>
      </c>
      <c r="C14" s="23">
        <v>379</v>
      </c>
      <c r="D14" s="23">
        <v>476</v>
      </c>
      <c r="E14" s="24">
        <f>D14/C14-1</f>
        <v>0.25593667546174137</v>
      </c>
      <c r="F14" s="23">
        <v>163</v>
      </c>
      <c r="G14" s="23">
        <v>152</v>
      </c>
      <c r="H14" s="24">
        <f>G14/F14-1</f>
        <v>-6.7484662576687171E-2</v>
      </c>
      <c r="I14" s="23">
        <v>23</v>
      </c>
      <c r="J14" s="23">
        <v>17</v>
      </c>
      <c r="K14" s="24">
        <f>J14/I14-1</f>
        <v>-0.26086956521739135</v>
      </c>
      <c r="L14" s="23">
        <v>24</v>
      </c>
      <c r="M14" s="23">
        <v>29</v>
      </c>
      <c r="N14" s="24">
        <f>M14/L14-1</f>
        <v>0.20833333333333326</v>
      </c>
      <c r="O14" s="23">
        <v>0</v>
      </c>
      <c r="P14" s="23">
        <v>0</v>
      </c>
      <c r="Q14" s="24"/>
      <c r="R14" s="56">
        <f t="shared" si="3"/>
        <v>674</v>
      </c>
      <c r="S14" s="25">
        <f>C14+F14+I14+L14+O14</f>
        <v>589</v>
      </c>
      <c r="T14" s="25">
        <f>D14+G14+J14+M14+P14</f>
        <v>674</v>
      </c>
      <c r="U14" s="30">
        <f>T14/S14-1</f>
        <v>0.14431239388794559</v>
      </c>
      <c r="V14" s="26"/>
      <c r="W14" s="26"/>
    </row>
    <row r="15" spans="1:26" s="15" customFormat="1" ht="60" customHeight="1" x14ac:dyDescent="0.25">
      <c r="A15" s="50">
        <v>6</v>
      </c>
      <c r="B15" s="57" t="s">
        <v>97</v>
      </c>
      <c r="C15" s="23">
        <v>385</v>
      </c>
      <c r="D15" s="23">
        <v>406</v>
      </c>
      <c r="E15" s="24">
        <f>D15/C15-1</f>
        <v>5.4545454545454453E-2</v>
      </c>
      <c r="F15" s="23">
        <v>126</v>
      </c>
      <c r="G15" s="23">
        <v>133</v>
      </c>
      <c r="H15" s="24">
        <f>G15/F15-1</f>
        <v>5.555555555555558E-2</v>
      </c>
      <c r="I15" s="23">
        <v>5</v>
      </c>
      <c r="J15" s="23">
        <v>15</v>
      </c>
      <c r="K15" s="24">
        <f>J15/I15-1</f>
        <v>2</v>
      </c>
      <c r="L15" s="23">
        <v>14</v>
      </c>
      <c r="M15" s="23">
        <v>24</v>
      </c>
      <c r="N15" s="24">
        <f>M15/L15-1</f>
        <v>0.71428571428571419</v>
      </c>
      <c r="O15" s="23">
        <v>0</v>
      </c>
      <c r="P15" s="23">
        <v>0</v>
      </c>
      <c r="Q15" s="24"/>
      <c r="R15" s="56">
        <f t="shared" si="3"/>
        <v>578</v>
      </c>
      <c r="S15" s="25">
        <f>C15+F15+I15+L15+O15</f>
        <v>530</v>
      </c>
      <c r="T15" s="25">
        <f>D15+G15+J15+M15+P15</f>
        <v>578</v>
      </c>
      <c r="U15" s="30">
        <f>T15/S15-1</f>
        <v>9.0566037735849036E-2</v>
      </c>
    </row>
    <row r="16" spans="1:26" s="15" customFormat="1" ht="89.25" x14ac:dyDescent="0.25">
      <c r="A16" s="50">
        <v>7</v>
      </c>
      <c r="B16" s="57" t="s">
        <v>98</v>
      </c>
      <c r="C16" s="23"/>
      <c r="D16" s="23"/>
      <c r="E16" s="24"/>
      <c r="F16" s="23"/>
      <c r="G16" s="23"/>
      <c r="H16" s="24"/>
      <c r="I16" s="23"/>
      <c r="J16" s="23"/>
      <c r="K16" s="24"/>
      <c r="L16" s="23"/>
      <c r="M16" s="23"/>
      <c r="N16" s="24"/>
      <c r="O16" s="23">
        <v>0</v>
      </c>
      <c r="P16" s="23">
        <v>0</v>
      </c>
      <c r="Q16" s="24"/>
      <c r="R16" s="56">
        <f t="shared" si="3"/>
        <v>0</v>
      </c>
      <c r="S16" s="25"/>
      <c r="T16" s="25"/>
      <c r="X16" s="15">
        <f>Y16*Z16</f>
        <v>126.09090909090909</v>
      </c>
      <c r="Y16" s="15">
        <f>G15/539</f>
        <v>0.24675324675324675</v>
      </c>
      <c r="Z16" s="15">
        <v>511</v>
      </c>
    </row>
    <row r="17" spans="1:19" s="15" customFormat="1" x14ac:dyDescent="0.25">
      <c r="A17" s="51" t="s">
        <v>99</v>
      </c>
      <c r="B17" s="57" t="s">
        <v>92</v>
      </c>
      <c r="C17" s="23">
        <v>0</v>
      </c>
      <c r="D17" s="23">
        <v>0</v>
      </c>
      <c r="E17" s="24"/>
      <c r="F17" s="23">
        <v>0</v>
      </c>
      <c r="G17" s="23">
        <v>1</v>
      </c>
      <c r="H17" s="24"/>
      <c r="I17" s="23">
        <v>0</v>
      </c>
      <c r="J17" s="23">
        <v>0</v>
      </c>
      <c r="K17" s="24"/>
      <c r="L17" s="23">
        <v>0</v>
      </c>
      <c r="M17" s="23">
        <v>0</v>
      </c>
      <c r="N17" s="24"/>
      <c r="O17" s="23">
        <v>0</v>
      </c>
      <c r="P17" s="23">
        <v>0</v>
      </c>
      <c r="Q17" s="24"/>
      <c r="R17" s="56">
        <f t="shared" si="3"/>
        <v>1</v>
      </c>
      <c r="S17" s="25"/>
    </row>
    <row r="18" spans="1:19" s="15" customFormat="1" x14ac:dyDescent="0.25">
      <c r="A18" s="51" t="s">
        <v>100</v>
      </c>
      <c r="B18" s="57" t="s">
        <v>101</v>
      </c>
      <c r="C18" s="23"/>
      <c r="D18" s="23"/>
      <c r="E18" s="24"/>
      <c r="F18" s="23"/>
      <c r="G18" s="23"/>
      <c r="H18" s="24"/>
      <c r="I18" s="23"/>
      <c r="J18" s="23"/>
      <c r="K18" s="24"/>
      <c r="L18" s="23"/>
      <c r="M18" s="23"/>
      <c r="N18" s="24"/>
      <c r="O18" s="23">
        <v>0</v>
      </c>
      <c r="P18" s="23">
        <v>0</v>
      </c>
      <c r="Q18" s="24"/>
      <c r="R18" s="56">
        <f t="shared" si="3"/>
        <v>0</v>
      </c>
      <c r="S18" s="25"/>
    </row>
    <row r="19" spans="1:19" ht="51.75" thickBot="1" x14ac:dyDescent="0.3">
      <c r="A19" s="52">
        <v>8</v>
      </c>
      <c r="B19" s="58" t="s">
        <v>102</v>
      </c>
      <c r="C19" s="59">
        <v>157</v>
      </c>
      <c r="D19" s="59">
        <v>115</v>
      </c>
      <c r="E19" s="60">
        <f>D19/C19-1</f>
        <v>-0.26751592356687903</v>
      </c>
      <c r="F19" s="59">
        <v>240</v>
      </c>
      <c r="G19" s="59">
        <v>116</v>
      </c>
      <c r="H19" s="60">
        <f>G19/F19-1</f>
        <v>-0.51666666666666661</v>
      </c>
      <c r="I19" s="59">
        <v>226</v>
      </c>
      <c r="J19" s="59">
        <v>386</v>
      </c>
      <c r="K19" s="60">
        <f>J19/I19-1</f>
        <v>0.70796460176991149</v>
      </c>
      <c r="L19" s="59">
        <v>608</v>
      </c>
      <c r="M19" s="59">
        <v>626</v>
      </c>
      <c r="N19" s="60">
        <f>M19/L19-1</f>
        <v>2.960526315789469E-2</v>
      </c>
      <c r="O19" s="59">
        <v>0</v>
      </c>
      <c r="P19" s="59">
        <v>0</v>
      </c>
      <c r="Q19" s="60"/>
      <c r="R19" s="61">
        <f>(D19+G19+J19+M19+P19)/5</f>
        <v>248.6</v>
      </c>
      <c r="S19" s="25"/>
    </row>
  </sheetData>
  <mergeCells count="10">
    <mergeCell ref="D2:O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4:L25"/>
  <sheetViews>
    <sheetView topLeftCell="A12" workbookViewId="0">
      <selection activeCell="H34" sqref="H34"/>
    </sheetView>
  </sheetViews>
  <sheetFormatPr defaultRowHeight="15" x14ac:dyDescent="0.25"/>
  <cols>
    <col min="2" max="2" width="32" customWidth="1"/>
    <col min="3" max="3" width="16.85546875" customWidth="1"/>
    <col min="5" max="12" width="18" style="244" customWidth="1"/>
  </cols>
  <sheetData>
    <row r="4" spans="2:12" ht="79.5" customHeight="1" x14ac:dyDescent="0.25">
      <c r="B4" s="215" t="s">
        <v>107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6" spans="2:12" ht="15.75" thickBot="1" x14ac:dyDescent="0.3"/>
    <row r="7" spans="2:12" ht="45" customHeight="1" thickBot="1" x14ac:dyDescent="0.3">
      <c r="B7" s="216" t="s">
        <v>108</v>
      </c>
      <c r="C7" s="217"/>
      <c r="D7" s="218"/>
      <c r="E7" s="245">
        <v>15</v>
      </c>
      <c r="F7" s="246"/>
      <c r="G7" s="245">
        <v>150</v>
      </c>
      <c r="H7" s="246"/>
      <c r="I7" s="245">
        <v>250</v>
      </c>
      <c r="J7" s="246"/>
      <c r="K7" s="245">
        <v>670</v>
      </c>
      <c r="L7" s="246"/>
    </row>
    <row r="8" spans="2:12" ht="15.75" thickBot="1" x14ac:dyDescent="0.3">
      <c r="B8" s="216" t="s">
        <v>109</v>
      </c>
      <c r="C8" s="217"/>
      <c r="D8" s="218"/>
      <c r="E8" s="247" t="s">
        <v>110</v>
      </c>
      <c r="F8" s="247" t="s">
        <v>111</v>
      </c>
      <c r="G8" s="247" t="s">
        <v>110</v>
      </c>
      <c r="H8" s="247" t="s">
        <v>111</v>
      </c>
      <c r="I8" s="247" t="s">
        <v>110</v>
      </c>
      <c r="J8" s="247" t="s">
        <v>111</v>
      </c>
      <c r="K8" s="247" t="s">
        <v>110</v>
      </c>
      <c r="L8" s="247" t="s">
        <v>111</v>
      </c>
    </row>
    <row r="9" spans="2:12" ht="45.75" thickBot="1" x14ac:dyDescent="0.3">
      <c r="B9" s="220" t="s">
        <v>112</v>
      </c>
      <c r="C9" s="219" t="s">
        <v>113</v>
      </c>
      <c r="D9" s="219" t="s">
        <v>114</v>
      </c>
      <c r="E9" s="248"/>
      <c r="F9" s="248"/>
      <c r="G9" s="248"/>
      <c r="H9" s="248"/>
      <c r="I9" s="248"/>
      <c r="J9" s="248"/>
      <c r="K9" s="248"/>
      <c r="L9" s="248"/>
    </row>
    <row r="10" spans="2:12" ht="72.75" customHeight="1" thickBot="1" x14ac:dyDescent="0.3">
      <c r="B10" s="221" t="s">
        <v>115</v>
      </c>
      <c r="C10" s="221" t="s">
        <v>116</v>
      </c>
      <c r="D10" s="219" t="s">
        <v>117</v>
      </c>
      <c r="E10" s="249">
        <v>5124812.2451999988</v>
      </c>
      <c r="F10" s="249">
        <v>168999.75</v>
      </c>
      <c r="G10" s="250">
        <v>8397819.9971999992</v>
      </c>
      <c r="H10" s="250">
        <v>5725048.5</v>
      </c>
      <c r="I10" s="250">
        <v>8615887.2569999993</v>
      </c>
      <c r="J10" s="250">
        <v>4021531.6691999999</v>
      </c>
      <c r="K10" s="250">
        <v>15332409.2424</v>
      </c>
      <c r="L10" s="250">
        <v>7192336.9349999996</v>
      </c>
    </row>
    <row r="11" spans="2:12" ht="15.75" thickBot="1" x14ac:dyDescent="0.3">
      <c r="B11" s="222"/>
      <c r="C11" s="223"/>
      <c r="D11" s="219" t="s">
        <v>118</v>
      </c>
      <c r="E11" s="249">
        <v>6919878.998399999</v>
      </c>
      <c r="F11" s="249">
        <v>168999.75</v>
      </c>
      <c r="G11" s="250">
        <v>10426779.962400001</v>
      </c>
      <c r="H11" s="250">
        <v>4710853.0536000002</v>
      </c>
      <c r="I11" s="250">
        <v>9542725.430999998</v>
      </c>
      <c r="J11" s="250">
        <v>4773791.6165999994</v>
      </c>
      <c r="K11" s="250">
        <v>15723543.716999998</v>
      </c>
      <c r="L11" s="250">
        <v>7765534.9595999997</v>
      </c>
    </row>
    <row r="12" spans="2:12" ht="15.75" thickBot="1" x14ac:dyDescent="0.3">
      <c r="B12" s="222"/>
      <c r="C12" s="221" t="s">
        <v>119</v>
      </c>
      <c r="D12" s="219" t="s">
        <v>117</v>
      </c>
      <c r="E12" s="249">
        <v>1332449.2751999996</v>
      </c>
      <c r="F12" s="249">
        <v>168999.75</v>
      </c>
      <c r="G12" s="250">
        <v>1973281.3872</v>
      </c>
      <c r="H12" s="250">
        <v>2025079.4039999996</v>
      </c>
      <c r="I12" s="250">
        <v>2599797.4019999998</v>
      </c>
      <c r="J12" s="250">
        <v>2279942.6471999995</v>
      </c>
      <c r="K12" s="250">
        <v>4304986.0344000002</v>
      </c>
      <c r="L12" s="250">
        <v>2714373.1619999995</v>
      </c>
    </row>
    <row r="13" spans="2:12" ht="15.75" thickBot="1" x14ac:dyDescent="0.3">
      <c r="B13" s="223"/>
      <c r="C13" s="223"/>
      <c r="D13" s="219" t="s">
        <v>118</v>
      </c>
      <c r="E13" s="249">
        <v>877246.7424000001</v>
      </c>
      <c r="F13" s="249">
        <v>168999.75</v>
      </c>
      <c r="G13" s="250">
        <v>500087.34599999996</v>
      </c>
      <c r="H13" s="250">
        <v>442799.46600000001</v>
      </c>
      <c r="I13" s="250">
        <v>505096.14599999995</v>
      </c>
      <c r="J13" s="250">
        <v>1186974.9395999999</v>
      </c>
      <c r="K13" s="250">
        <v>619671.90599999996</v>
      </c>
      <c r="L13" s="250">
        <v>1358838.5795999998</v>
      </c>
    </row>
    <row r="14" spans="2:12" ht="15.75" thickBot="1" x14ac:dyDescent="0.3">
      <c r="B14" s="221">
        <v>750</v>
      </c>
      <c r="C14" s="221" t="s">
        <v>116</v>
      </c>
      <c r="D14" s="219" t="s">
        <v>117</v>
      </c>
      <c r="E14" s="249">
        <v>12041378.820000002</v>
      </c>
      <c r="F14" s="249">
        <v>6469449.1163999997</v>
      </c>
      <c r="G14" s="250">
        <v>15314386.572000001</v>
      </c>
      <c r="H14" s="250">
        <v>12641615.0748</v>
      </c>
      <c r="I14" s="250">
        <v>17210983.934999999</v>
      </c>
      <c r="J14" s="250">
        <v>7785481.3355999999</v>
      </c>
      <c r="K14" s="250">
        <v>23927505.920399997</v>
      </c>
      <c r="L14" s="250">
        <v>10956286.601399999</v>
      </c>
    </row>
    <row r="15" spans="2:12" ht="15.75" thickBot="1" x14ac:dyDescent="0.3">
      <c r="B15" s="222"/>
      <c r="C15" s="223"/>
      <c r="D15" s="219" t="s">
        <v>118</v>
      </c>
      <c r="E15" s="249">
        <v>17204126.4888</v>
      </c>
      <c r="F15" s="249">
        <v>9749387.8428000007</v>
      </c>
      <c r="G15" s="250">
        <v>21318595.730399996</v>
      </c>
      <c r="H15" s="250">
        <v>10156760.937600002</v>
      </c>
      <c r="I15" s="250">
        <v>20434541.199000001</v>
      </c>
      <c r="J15" s="250">
        <v>10219699.500599999</v>
      </c>
      <c r="K15" s="250">
        <v>26128276.687800001</v>
      </c>
      <c r="L15" s="250">
        <v>12967901.445000002</v>
      </c>
    </row>
    <row r="16" spans="2:12" ht="29.25" thickBot="1" x14ac:dyDescent="0.3">
      <c r="B16" s="222"/>
      <c r="C16" s="221" t="s">
        <v>119</v>
      </c>
      <c r="D16" s="219" t="s">
        <v>117</v>
      </c>
      <c r="E16" s="251" t="s">
        <v>406</v>
      </c>
      <c r="F16" s="251" t="s">
        <v>406</v>
      </c>
      <c r="G16" s="251" t="s">
        <v>406</v>
      </c>
      <c r="H16" s="251" t="s">
        <v>406</v>
      </c>
      <c r="I16" s="251" t="s">
        <v>406</v>
      </c>
      <c r="J16" s="251" t="s">
        <v>406</v>
      </c>
      <c r="K16" s="251" t="s">
        <v>406</v>
      </c>
      <c r="L16" s="251" t="s">
        <v>406</v>
      </c>
    </row>
    <row r="17" spans="2:12" ht="29.25" thickBot="1" x14ac:dyDescent="0.3">
      <c r="B17" s="223"/>
      <c r="C17" s="223"/>
      <c r="D17" s="219" t="s">
        <v>118</v>
      </c>
      <c r="E17" s="249">
        <v>2029574.5799999998</v>
      </c>
      <c r="F17" s="249">
        <v>2449446.6210000003</v>
      </c>
      <c r="G17" s="250">
        <v>1058230.4010000001</v>
      </c>
      <c r="H17" s="250">
        <v>1000942.5210000001</v>
      </c>
      <c r="I17" s="250">
        <v>1063239.2010000001</v>
      </c>
      <c r="J17" s="250">
        <v>2853868.0049999999</v>
      </c>
      <c r="K17" s="251" t="s">
        <v>406</v>
      </c>
      <c r="L17" s="251" t="s">
        <v>406</v>
      </c>
    </row>
    <row r="18" spans="2:12" ht="15.75" thickBot="1" x14ac:dyDescent="0.3">
      <c r="B18" s="221">
        <v>1000</v>
      </c>
      <c r="C18" s="221" t="s">
        <v>116</v>
      </c>
      <c r="D18" s="219" t="s">
        <v>117</v>
      </c>
      <c r="E18" s="249">
        <v>15883915.806000002</v>
      </c>
      <c r="F18" s="249">
        <v>7934775.4139999999</v>
      </c>
      <c r="G18" s="250">
        <v>19156923.557999998</v>
      </c>
      <c r="H18" s="250">
        <v>16484152.060799999</v>
      </c>
      <c r="I18" s="250">
        <v>21986037.644999996</v>
      </c>
      <c r="J18" s="250">
        <v>9876564.4835999999</v>
      </c>
      <c r="K18" s="250">
        <v>28702559.630400002</v>
      </c>
      <c r="L18" s="250">
        <v>13047369.749400001</v>
      </c>
    </row>
    <row r="19" spans="2:12" ht="15.75" thickBot="1" x14ac:dyDescent="0.3">
      <c r="B19" s="222"/>
      <c r="C19" s="223"/>
      <c r="D19" s="219" t="s">
        <v>118</v>
      </c>
      <c r="E19" s="249">
        <v>22917597.316800002</v>
      </c>
      <c r="F19" s="249">
        <v>12169791.346800001</v>
      </c>
      <c r="G19" s="250">
        <v>27369604.490399998</v>
      </c>
      <c r="H19" s="250">
        <v>13182265.317599999</v>
      </c>
      <c r="I19" s="250">
        <v>26485549.958999999</v>
      </c>
      <c r="J19" s="250">
        <v>13245203.8806</v>
      </c>
      <c r="K19" s="250">
        <v>31908683.893799998</v>
      </c>
      <c r="L19" s="250">
        <v>15858105.047999999</v>
      </c>
    </row>
    <row r="20" spans="2:12" ht="29.25" thickBot="1" x14ac:dyDescent="0.3">
      <c r="B20" s="222"/>
      <c r="C20" s="221" t="s">
        <v>119</v>
      </c>
      <c r="D20" s="219" t="s">
        <v>117</v>
      </c>
      <c r="E20" s="251" t="s">
        <v>406</v>
      </c>
      <c r="F20" s="251" t="s">
        <v>406</v>
      </c>
      <c r="G20" s="251" t="s">
        <v>406</v>
      </c>
      <c r="H20" s="251" t="s">
        <v>406</v>
      </c>
      <c r="I20" s="251" t="s">
        <v>406</v>
      </c>
      <c r="J20" s="251" t="s">
        <v>406</v>
      </c>
      <c r="K20" s="251" t="s">
        <v>406</v>
      </c>
      <c r="L20" s="251" t="s">
        <v>406</v>
      </c>
    </row>
    <row r="21" spans="2:12" ht="29.25" thickBot="1" x14ac:dyDescent="0.3">
      <c r="B21" s="223"/>
      <c r="C21" s="223"/>
      <c r="D21" s="219" t="s">
        <v>118</v>
      </c>
      <c r="E21" s="251" t="s">
        <v>406</v>
      </c>
      <c r="F21" s="251" t="s">
        <v>406</v>
      </c>
      <c r="G21" s="251" t="s">
        <v>406</v>
      </c>
      <c r="H21" s="251" t="s">
        <v>406</v>
      </c>
      <c r="I21" s="251" t="s">
        <v>406</v>
      </c>
      <c r="J21" s="251" t="s">
        <v>406</v>
      </c>
      <c r="K21" s="251" t="s">
        <v>406</v>
      </c>
      <c r="L21" s="251" t="s">
        <v>406</v>
      </c>
    </row>
    <row r="22" spans="2:12" ht="15.75" thickBot="1" x14ac:dyDescent="0.3">
      <c r="B22" s="221">
        <v>1250</v>
      </c>
      <c r="C22" s="221" t="s">
        <v>116</v>
      </c>
      <c r="D22" s="219" t="s">
        <v>117</v>
      </c>
      <c r="E22" s="249">
        <v>19726452.791999999</v>
      </c>
      <c r="F22" s="249">
        <v>10132764.860400001</v>
      </c>
      <c r="G22" s="250">
        <v>22999460.544</v>
      </c>
      <c r="H22" s="250">
        <v>20326689.046799995</v>
      </c>
      <c r="I22" s="250">
        <v>26761091.354999997</v>
      </c>
      <c r="J22" s="250">
        <v>11967647.6316</v>
      </c>
      <c r="K22" s="250">
        <v>33477613.340399999</v>
      </c>
      <c r="L22" s="250">
        <v>15138452.897400003</v>
      </c>
    </row>
    <row r="23" spans="2:12" ht="15.75" thickBot="1" x14ac:dyDescent="0.3">
      <c r="B23" s="222"/>
      <c r="C23" s="223"/>
      <c r="D23" s="219" t="s">
        <v>118</v>
      </c>
      <c r="E23" s="249">
        <v>28631068.144800004</v>
      </c>
      <c r="F23" s="249">
        <v>15800396.6028</v>
      </c>
      <c r="G23" s="250">
        <v>33420613.250399999</v>
      </c>
      <c r="H23" s="250">
        <v>16207769.6976</v>
      </c>
      <c r="I23" s="250">
        <v>32536558.719000001</v>
      </c>
      <c r="J23" s="250">
        <v>16270708.260600001</v>
      </c>
      <c r="K23" s="250">
        <v>37689091.099800006</v>
      </c>
      <c r="L23" s="250">
        <v>18748308.651000001</v>
      </c>
    </row>
    <row r="24" spans="2:12" ht="29.25" thickBot="1" x14ac:dyDescent="0.3">
      <c r="B24" s="222"/>
      <c r="C24" s="221" t="s">
        <v>119</v>
      </c>
      <c r="D24" s="219" t="s">
        <v>117</v>
      </c>
      <c r="E24" s="251" t="s">
        <v>406</v>
      </c>
      <c r="F24" s="251" t="s">
        <v>406</v>
      </c>
      <c r="G24" s="251" t="s">
        <v>406</v>
      </c>
      <c r="H24" s="251" t="s">
        <v>406</v>
      </c>
      <c r="I24" s="251" t="s">
        <v>406</v>
      </c>
      <c r="J24" s="251" t="s">
        <v>406</v>
      </c>
      <c r="K24" s="251" t="s">
        <v>406</v>
      </c>
      <c r="L24" s="251" t="s">
        <v>406</v>
      </c>
    </row>
    <row r="25" spans="2:12" ht="29.25" thickBot="1" x14ac:dyDescent="0.3">
      <c r="B25" s="223"/>
      <c r="C25" s="223"/>
      <c r="D25" s="219" t="s">
        <v>118</v>
      </c>
      <c r="E25" s="251" t="s">
        <v>406</v>
      </c>
      <c r="F25" s="251" t="s">
        <v>406</v>
      </c>
      <c r="G25" s="251" t="s">
        <v>406</v>
      </c>
      <c r="H25" s="251" t="s">
        <v>406</v>
      </c>
      <c r="I25" s="251" t="s">
        <v>406</v>
      </c>
      <c r="J25" s="251" t="s">
        <v>406</v>
      </c>
      <c r="K25" s="251" t="s">
        <v>406</v>
      </c>
      <c r="L25" s="251" t="s">
        <v>406</v>
      </c>
    </row>
  </sheetData>
  <mergeCells count="19">
    <mergeCell ref="B4:L4"/>
    <mergeCell ref="B8:D8"/>
    <mergeCell ref="B10:B13"/>
    <mergeCell ref="C10:C11"/>
    <mergeCell ref="C12:C13"/>
    <mergeCell ref="B7:D7"/>
    <mergeCell ref="E7:F7"/>
    <mergeCell ref="G7:H7"/>
    <mergeCell ref="I7:J7"/>
    <mergeCell ref="K7:L7"/>
    <mergeCell ref="B22:B25"/>
    <mergeCell ref="C22:C23"/>
    <mergeCell ref="C24:C25"/>
    <mergeCell ref="B14:B17"/>
    <mergeCell ref="C14:C15"/>
    <mergeCell ref="C16:C17"/>
    <mergeCell ref="B18:B21"/>
    <mergeCell ref="C18:C19"/>
    <mergeCell ref="C20:C2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3:V37"/>
  <sheetViews>
    <sheetView zoomScale="85" zoomScaleNormal="85" workbookViewId="0">
      <selection activeCell="E17" sqref="E17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1" max="11" width="8.7109375" bestFit="1" customWidth="1"/>
    <col min="13" max="13" width="15.5703125" customWidth="1"/>
    <col min="16" max="16" width="15.42578125" customWidth="1"/>
    <col min="19" max="19" width="13.140625" customWidth="1"/>
    <col min="20" max="20" width="0" style="62" hidden="1" customWidth="1"/>
  </cols>
  <sheetData>
    <row r="3" spans="3:20" ht="15" customHeight="1" x14ac:dyDescent="0.25">
      <c r="C3" s="174" t="s">
        <v>142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3:20" x14ac:dyDescent="0.25"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</row>
    <row r="5" spans="3:20" x14ac:dyDescent="0.25"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</row>
    <row r="6" spans="3:20" x14ac:dyDescent="0.25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</row>
    <row r="7" spans="3:20" x14ac:dyDescent="0.25"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</row>
    <row r="8" spans="3:20" x14ac:dyDescent="0.25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</row>
    <row r="10" spans="3:20" ht="74.25" customHeight="1" x14ac:dyDescent="0.25">
      <c r="C10" s="175" t="s">
        <v>1</v>
      </c>
      <c r="D10" s="175" t="s">
        <v>120</v>
      </c>
      <c r="E10" s="175" t="s">
        <v>121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</row>
    <row r="11" spans="3:20" ht="45" customHeight="1" x14ac:dyDescent="0.25">
      <c r="C11" s="175"/>
      <c r="D11" s="175"/>
      <c r="E11" s="175" t="s">
        <v>122</v>
      </c>
      <c r="F11" s="175"/>
      <c r="G11" s="175"/>
      <c r="H11" s="175" t="s">
        <v>123</v>
      </c>
      <c r="I11" s="175"/>
      <c r="J11" s="175"/>
      <c r="K11" s="175" t="s">
        <v>124</v>
      </c>
      <c r="L11" s="175"/>
      <c r="M11" s="175"/>
      <c r="N11" s="175" t="s">
        <v>125</v>
      </c>
      <c r="O11" s="175"/>
      <c r="P11" s="175"/>
      <c r="Q11" s="175" t="s">
        <v>126</v>
      </c>
      <c r="R11" s="175"/>
      <c r="S11" s="175"/>
    </row>
    <row r="12" spans="3:20" ht="60" x14ac:dyDescent="0.25">
      <c r="C12" s="111"/>
      <c r="D12" s="111"/>
      <c r="E12" s="112">
        <v>2023</v>
      </c>
      <c r="F12" s="112">
        <v>2024</v>
      </c>
      <c r="G12" s="112" t="s">
        <v>87</v>
      </c>
      <c r="H12" s="112">
        <v>2023</v>
      </c>
      <c r="I12" s="112">
        <v>2024</v>
      </c>
      <c r="J12" s="112" t="s">
        <v>87</v>
      </c>
      <c r="K12" s="112">
        <v>2023</v>
      </c>
      <c r="L12" s="112">
        <v>2024</v>
      </c>
      <c r="M12" s="112" t="s">
        <v>87</v>
      </c>
      <c r="N12" s="112">
        <v>2023</v>
      </c>
      <c r="O12" s="112">
        <v>2024</v>
      </c>
      <c r="P12" s="112" t="s">
        <v>87</v>
      </c>
      <c r="Q12" s="112">
        <v>2023</v>
      </c>
      <c r="R12" s="112">
        <v>2024</v>
      </c>
      <c r="S12" s="112" t="s">
        <v>87</v>
      </c>
    </row>
    <row r="13" spans="3:20" x14ac:dyDescent="0.25">
      <c r="C13" s="112">
        <v>1</v>
      </c>
      <c r="D13" s="112">
        <v>2</v>
      </c>
      <c r="E13" s="112">
        <v>3</v>
      </c>
      <c r="F13" s="112">
        <v>4</v>
      </c>
      <c r="G13" s="112">
        <v>5</v>
      </c>
      <c r="H13" s="112">
        <v>6</v>
      </c>
      <c r="I13" s="112">
        <v>7</v>
      </c>
      <c r="J13" s="112">
        <v>8</v>
      </c>
      <c r="K13" s="112">
        <v>9</v>
      </c>
      <c r="L13" s="112">
        <v>10</v>
      </c>
      <c r="M13" s="112">
        <v>11</v>
      </c>
      <c r="N13" s="112">
        <v>12</v>
      </c>
      <c r="O13" s="112">
        <v>13</v>
      </c>
      <c r="P13" s="112">
        <v>14</v>
      </c>
      <c r="Q13" s="112">
        <v>15</v>
      </c>
      <c r="R13" s="112">
        <v>16</v>
      </c>
      <c r="S13" s="112">
        <v>17</v>
      </c>
    </row>
    <row r="14" spans="3:20" ht="38.25" customHeight="1" thickBot="1" x14ac:dyDescent="0.3">
      <c r="C14" s="113" t="s">
        <v>9</v>
      </c>
      <c r="D14" s="114" t="s">
        <v>127</v>
      </c>
      <c r="E14" s="115">
        <v>5611</v>
      </c>
      <c r="F14" s="115">
        <v>5259</v>
      </c>
      <c r="G14" s="116">
        <f>F14/E14-1</f>
        <v>-6.273391552307972E-2</v>
      </c>
      <c r="H14" s="111">
        <v>44856</v>
      </c>
      <c r="I14" s="117">
        <v>45762</v>
      </c>
      <c r="J14" s="111"/>
      <c r="K14" s="115">
        <v>6578</v>
      </c>
      <c r="L14" s="115">
        <v>6395</v>
      </c>
      <c r="M14" s="116">
        <f>L14/K14-1</f>
        <v>-2.7820006080875648E-2</v>
      </c>
      <c r="N14" s="115">
        <v>568</v>
      </c>
      <c r="O14" s="115"/>
      <c r="P14" s="116">
        <f>O14/N14-1</f>
        <v>-1</v>
      </c>
      <c r="Q14" s="111"/>
      <c r="R14" s="111"/>
      <c r="S14" s="111"/>
      <c r="T14" s="62">
        <f>SUM(F14+L14+O14)</f>
        <v>11654</v>
      </c>
    </row>
    <row r="15" spans="3:20" ht="38.25" customHeight="1" x14ac:dyDescent="0.25">
      <c r="C15" s="113" t="s">
        <v>9</v>
      </c>
      <c r="D15" s="114" t="s">
        <v>128</v>
      </c>
      <c r="E15" s="115"/>
      <c r="F15" s="115"/>
      <c r="G15" s="116"/>
      <c r="H15" s="111"/>
      <c r="I15" s="111"/>
      <c r="J15" s="111"/>
      <c r="K15" s="115"/>
      <c r="L15" s="115"/>
      <c r="M15" s="116"/>
      <c r="N15" s="115"/>
      <c r="O15" s="115"/>
      <c r="P15" s="111"/>
      <c r="Q15" s="111"/>
      <c r="R15" s="111"/>
      <c r="S15" s="111"/>
    </row>
    <row r="16" spans="3:20" ht="38.25" customHeight="1" x14ac:dyDescent="0.25">
      <c r="C16" s="113" t="s">
        <v>10</v>
      </c>
      <c r="D16" s="114" t="s">
        <v>129</v>
      </c>
      <c r="E16" s="118" t="s">
        <v>402</v>
      </c>
      <c r="F16" s="118" t="s">
        <v>403</v>
      </c>
      <c r="G16" s="116">
        <f t="shared" ref="G16:G31" si="0">F16/E16-1</f>
        <v>-5.7208237986270394E-3</v>
      </c>
      <c r="H16" s="119"/>
      <c r="I16" s="119"/>
      <c r="J16" s="119"/>
      <c r="K16" s="118" t="s">
        <v>404</v>
      </c>
      <c r="L16" s="118" t="s">
        <v>405</v>
      </c>
      <c r="M16" s="116">
        <f t="shared" ref="M16:M31" si="1">L16/K16-1</f>
        <v>-8.3081570996978882E-2</v>
      </c>
      <c r="N16" s="120"/>
      <c r="O16" s="120"/>
      <c r="P16" s="119"/>
      <c r="Q16" s="111"/>
      <c r="R16" s="121"/>
      <c r="S16" s="111"/>
      <c r="T16" s="66">
        <f>F16+L16</f>
        <v>1476</v>
      </c>
    </row>
    <row r="17" spans="3:22" ht="38.25" customHeight="1" x14ac:dyDescent="0.25">
      <c r="C17" s="113" t="s">
        <v>12</v>
      </c>
      <c r="D17" s="114" t="s">
        <v>130</v>
      </c>
      <c r="E17" s="115"/>
      <c r="F17" s="115"/>
      <c r="G17" s="116"/>
      <c r="H17" s="111"/>
      <c r="I17" s="111"/>
      <c r="J17" s="111"/>
      <c r="K17" s="115"/>
      <c r="L17" s="115"/>
      <c r="M17" s="116"/>
      <c r="N17" s="115"/>
      <c r="O17" s="115"/>
      <c r="P17" s="111"/>
      <c r="Q17" s="111"/>
      <c r="R17" s="111"/>
      <c r="S17" s="111"/>
    </row>
    <row r="18" spans="3:22" ht="38.25" customHeight="1" x14ac:dyDescent="0.25">
      <c r="C18" s="113" t="s">
        <v>13</v>
      </c>
      <c r="D18" s="114" t="s">
        <v>131</v>
      </c>
      <c r="E18" s="120"/>
      <c r="F18" s="120"/>
      <c r="G18" s="116"/>
      <c r="H18" s="119"/>
      <c r="I18" s="119"/>
      <c r="J18" s="119"/>
      <c r="K18" s="120"/>
      <c r="L18" s="120"/>
      <c r="M18" s="116"/>
      <c r="N18" s="120"/>
      <c r="O18" s="120"/>
      <c r="P18" s="119"/>
      <c r="Q18" s="119"/>
      <c r="R18" s="119"/>
      <c r="S18" s="111"/>
    </row>
    <row r="19" spans="3:22" ht="38.25" customHeight="1" x14ac:dyDescent="0.25">
      <c r="C19" s="113" t="s">
        <v>14</v>
      </c>
      <c r="D19" s="114" t="s">
        <v>132</v>
      </c>
      <c r="E19" s="115"/>
      <c r="F19" s="115"/>
      <c r="G19" s="116"/>
      <c r="H19" s="111"/>
      <c r="I19" s="111"/>
      <c r="J19" s="111"/>
      <c r="K19" s="115"/>
      <c r="L19" s="115"/>
      <c r="M19" s="116"/>
      <c r="N19" s="115"/>
      <c r="O19" s="115"/>
      <c r="P19" s="111"/>
      <c r="Q19" s="111"/>
      <c r="R19" s="111"/>
      <c r="S19" s="111"/>
    </row>
    <row r="20" spans="3:22" ht="38.25" customHeight="1" x14ac:dyDescent="0.25">
      <c r="C20" s="113" t="s">
        <v>143</v>
      </c>
      <c r="D20" s="114" t="s">
        <v>133</v>
      </c>
      <c r="E20" s="115"/>
      <c r="F20" s="115"/>
      <c r="G20" s="116"/>
      <c r="H20" s="111"/>
      <c r="I20" s="111"/>
      <c r="J20" s="111"/>
      <c r="K20" s="115"/>
      <c r="L20" s="115"/>
      <c r="M20" s="116"/>
      <c r="N20" s="115"/>
      <c r="O20" s="115"/>
      <c r="P20" s="111"/>
      <c r="Q20" s="111"/>
      <c r="R20" s="111"/>
      <c r="S20" s="111"/>
    </row>
    <row r="21" spans="3:22" ht="38.25" customHeight="1" x14ac:dyDescent="0.25">
      <c r="C21" s="113" t="s">
        <v>144</v>
      </c>
      <c r="D21" s="114" t="s">
        <v>134</v>
      </c>
      <c r="E21" s="115"/>
      <c r="F21" s="115"/>
      <c r="G21" s="116"/>
      <c r="H21" s="111"/>
      <c r="I21" s="111"/>
      <c r="J21" s="111"/>
      <c r="K21" s="115">
        <v>37</v>
      </c>
      <c r="L21" s="85">
        <v>42</v>
      </c>
      <c r="M21" s="116"/>
      <c r="N21" s="115"/>
      <c r="O21" s="115"/>
      <c r="P21" s="111"/>
      <c r="Q21" s="111"/>
      <c r="R21" s="111"/>
      <c r="S21" s="111"/>
    </row>
    <row r="22" spans="3:22" ht="38.25" customHeight="1" x14ac:dyDescent="0.25">
      <c r="C22" s="113" t="s">
        <v>15</v>
      </c>
      <c r="D22" s="114" t="s">
        <v>135</v>
      </c>
      <c r="E22" s="115"/>
      <c r="F22" s="115"/>
      <c r="G22" s="116"/>
      <c r="H22" s="111"/>
      <c r="I22" s="111"/>
      <c r="J22" s="111"/>
      <c r="K22" s="115"/>
      <c r="L22" s="115"/>
      <c r="M22" s="116"/>
      <c r="N22" s="115"/>
      <c r="O22" s="115"/>
      <c r="P22" s="111"/>
      <c r="Q22" s="111"/>
      <c r="R22" s="111"/>
      <c r="S22" s="111"/>
    </row>
    <row r="23" spans="3:22" ht="38.25" customHeight="1" x14ac:dyDescent="0.25">
      <c r="C23" s="113" t="s">
        <v>16</v>
      </c>
      <c r="D23" s="114" t="s">
        <v>136</v>
      </c>
      <c r="E23" s="122"/>
      <c r="F23" s="122"/>
      <c r="G23" s="116"/>
      <c r="H23" s="111"/>
      <c r="I23" s="111"/>
      <c r="J23" s="111"/>
      <c r="K23" s="115"/>
      <c r="L23" s="115"/>
      <c r="M23" s="116"/>
      <c r="N23" s="115"/>
      <c r="O23" s="115"/>
      <c r="P23" s="111"/>
      <c r="Q23" s="111"/>
      <c r="R23" s="111"/>
      <c r="S23" s="111"/>
    </row>
    <row r="24" spans="3:22" ht="38.25" customHeight="1" x14ac:dyDescent="0.25">
      <c r="C24" s="113" t="s">
        <v>145</v>
      </c>
      <c r="D24" s="114" t="s">
        <v>137</v>
      </c>
      <c r="E24" s="115"/>
      <c r="F24" s="115"/>
      <c r="G24" s="116"/>
      <c r="H24" s="111"/>
      <c r="I24" s="111"/>
      <c r="J24" s="111"/>
      <c r="K24" s="115"/>
      <c r="L24" s="115"/>
      <c r="M24" s="116"/>
      <c r="N24" s="115"/>
      <c r="O24" s="115"/>
      <c r="P24" s="111"/>
      <c r="Q24" s="111"/>
      <c r="R24" s="111"/>
      <c r="S24" s="111"/>
    </row>
    <row r="25" spans="3:22" ht="38.25" customHeight="1" x14ac:dyDescent="0.25">
      <c r="C25" s="113" t="s">
        <v>146</v>
      </c>
      <c r="D25" s="114" t="s">
        <v>129</v>
      </c>
      <c r="E25" s="115">
        <v>473</v>
      </c>
      <c r="F25" s="115">
        <v>442</v>
      </c>
      <c r="G25" s="116">
        <f t="shared" si="0"/>
        <v>-6.5539112050739923E-2</v>
      </c>
      <c r="H25" s="111"/>
      <c r="I25" s="111"/>
      <c r="J25" s="111"/>
      <c r="K25" s="115">
        <v>586</v>
      </c>
      <c r="L25" s="115">
        <v>518</v>
      </c>
      <c r="M25" s="116">
        <f t="shared" si="1"/>
        <v>-0.11604095563139927</v>
      </c>
      <c r="N25" s="115"/>
      <c r="O25" s="115"/>
      <c r="P25" s="111"/>
      <c r="Q25" s="111"/>
      <c r="R25" s="111"/>
      <c r="S25" s="111"/>
    </row>
    <row r="26" spans="3:22" ht="38.25" customHeight="1" x14ac:dyDescent="0.25">
      <c r="C26" s="113" t="s">
        <v>17</v>
      </c>
      <c r="D26" s="114" t="s">
        <v>130</v>
      </c>
      <c r="E26" s="115">
        <v>723</v>
      </c>
      <c r="F26" s="115">
        <v>687</v>
      </c>
      <c r="G26" s="116"/>
      <c r="H26" s="111"/>
      <c r="I26" s="111"/>
      <c r="J26" s="111"/>
      <c r="K26" s="115">
        <v>290</v>
      </c>
      <c r="L26" s="115">
        <v>227</v>
      </c>
      <c r="M26" s="116"/>
      <c r="N26" s="115"/>
      <c r="O26" s="115"/>
      <c r="P26" s="111"/>
      <c r="Q26" s="111"/>
      <c r="R26" s="111"/>
      <c r="S26" s="111"/>
      <c r="V26" s="1"/>
    </row>
    <row r="27" spans="3:22" ht="38.25" customHeight="1" x14ac:dyDescent="0.25">
      <c r="C27" s="113" t="s">
        <v>18</v>
      </c>
      <c r="D27" s="114" t="s">
        <v>131</v>
      </c>
      <c r="E27" s="118" t="s">
        <v>308</v>
      </c>
      <c r="F27" s="118" t="s">
        <v>311</v>
      </c>
      <c r="G27" s="116">
        <f>F27/E27-1</f>
        <v>0.60869565217391308</v>
      </c>
      <c r="H27" s="119"/>
      <c r="I27" s="119"/>
      <c r="J27" s="119"/>
      <c r="K27" s="118" t="s">
        <v>309</v>
      </c>
      <c r="L27" s="118" t="s">
        <v>312</v>
      </c>
      <c r="M27" s="116">
        <f t="shared" si="1"/>
        <v>0.14634146341463405</v>
      </c>
      <c r="N27" s="120"/>
      <c r="O27" s="120"/>
      <c r="P27" s="119"/>
      <c r="Q27" s="119"/>
      <c r="R27" s="119"/>
      <c r="S27" s="111"/>
    </row>
    <row r="28" spans="3:22" ht="56.25" customHeight="1" x14ac:dyDescent="0.25">
      <c r="C28" s="113" t="s">
        <v>19</v>
      </c>
      <c r="D28" s="114" t="s">
        <v>138</v>
      </c>
      <c r="E28" s="115">
        <v>787</v>
      </c>
      <c r="F28" s="115">
        <v>746</v>
      </c>
      <c r="G28" s="116">
        <f>F28/E28-1</f>
        <v>-5.2096569250317692E-2</v>
      </c>
      <c r="H28" s="111"/>
      <c r="I28" s="111"/>
      <c r="J28" s="111"/>
      <c r="K28" s="115">
        <v>1318</v>
      </c>
      <c r="L28" s="115">
        <v>1229</v>
      </c>
      <c r="M28" s="116">
        <f t="shared" si="1"/>
        <v>-6.752655538694996E-2</v>
      </c>
      <c r="N28" s="115"/>
      <c r="O28" s="115"/>
      <c r="P28" s="111"/>
      <c r="Q28" s="111"/>
      <c r="R28" s="111"/>
      <c r="S28" s="111"/>
    </row>
    <row r="29" spans="3:22" ht="56.25" customHeight="1" x14ac:dyDescent="0.25">
      <c r="C29" s="113" t="s">
        <v>147</v>
      </c>
      <c r="D29" s="114" t="s">
        <v>213</v>
      </c>
      <c r="E29" s="115"/>
      <c r="F29" s="115"/>
      <c r="G29" s="116"/>
      <c r="H29" s="111"/>
      <c r="I29" s="111"/>
      <c r="J29" s="111"/>
      <c r="K29" s="115">
        <v>1308</v>
      </c>
      <c r="L29" s="115">
        <v>1185</v>
      </c>
      <c r="M29" s="116">
        <f t="shared" si="1"/>
        <v>-9.4036697247706469E-2</v>
      </c>
      <c r="N29" s="115"/>
      <c r="O29" s="115"/>
      <c r="P29" s="111"/>
      <c r="Q29" s="111"/>
      <c r="R29" s="111"/>
      <c r="S29" s="111"/>
    </row>
    <row r="30" spans="3:22" ht="56.25" customHeight="1" x14ac:dyDescent="0.25">
      <c r="C30" s="113" t="s">
        <v>148</v>
      </c>
      <c r="D30" s="114" t="s">
        <v>139</v>
      </c>
      <c r="E30" s="115">
        <v>1426</v>
      </c>
      <c r="F30" s="115">
        <v>1359</v>
      </c>
      <c r="G30" s="116">
        <f t="shared" si="0"/>
        <v>-4.6984572230014066E-2</v>
      </c>
      <c r="H30" s="111"/>
      <c r="I30" s="111"/>
      <c r="J30" s="111"/>
      <c r="K30" s="115">
        <v>675</v>
      </c>
      <c r="L30" s="115">
        <v>534</v>
      </c>
      <c r="M30" s="116">
        <f t="shared" si="1"/>
        <v>-0.2088888888888889</v>
      </c>
      <c r="N30" s="115">
        <v>568</v>
      </c>
      <c r="O30" s="115">
        <v>495</v>
      </c>
      <c r="P30" s="116">
        <f>O30/N30-1</f>
        <v>-0.12852112676056338</v>
      </c>
      <c r="Q30" s="111"/>
      <c r="R30" s="111"/>
      <c r="S30" s="111"/>
      <c r="T30" s="62">
        <f>SUM(F30+L30+O30)</f>
        <v>2388</v>
      </c>
    </row>
    <row r="31" spans="3:22" ht="56.25" customHeight="1" x14ac:dyDescent="0.25">
      <c r="C31" s="113" t="s">
        <v>20</v>
      </c>
      <c r="D31" s="114" t="s">
        <v>103</v>
      </c>
      <c r="E31" s="118" t="s">
        <v>402</v>
      </c>
      <c r="F31" s="118" t="s">
        <v>403</v>
      </c>
      <c r="G31" s="116">
        <f t="shared" si="0"/>
        <v>-5.7208237986270394E-3</v>
      </c>
      <c r="H31" s="111"/>
      <c r="I31" s="119"/>
      <c r="J31" s="111"/>
      <c r="K31" s="118" t="s">
        <v>404</v>
      </c>
      <c r="L31" s="118" t="s">
        <v>405</v>
      </c>
      <c r="M31" s="116">
        <f t="shared" si="1"/>
        <v>-8.3081570996978882E-2</v>
      </c>
      <c r="N31" s="120"/>
      <c r="O31" s="120"/>
      <c r="P31" s="111"/>
      <c r="Q31" s="111"/>
      <c r="R31" s="111"/>
      <c r="S31" s="111"/>
    </row>
    <row r="32" spans="3:22" ht="56.25" customHeight="1" x14ac:dyDescent="0.25">
      <c r="C32" s="113" t="s">
        <v>21</v>
      </c>
      <c r="D32" s="114" t="s">
        <v>140</v>
      </c>
      <c r="E32" s="115"/>
      <c r="F32" s="115"/>
      <c r="G32" s="116"/>
      <c r="H32" s="111"/>
      <c r="I32" s="111"/>
      <c r="J32" s="111"/>
      <c r="K32" s="115"/>
      <c r="L32" s="115"/>
      <c r="M32" s="116"/>
      <c r="N32" s="115"/>
      <c r="O32" s="115"/>
      <c r="P32" s="111"/>
      <c r="Q32" s="111"/>
      <c r="R32" s="111"/>
      <c r="S32" s="111"/>
    </row>
    <row r="33" spans="3:19" ht="56.25" customHeight="1" x14ac:dyDescent="0.25">
      <c r="C33" s="113" t="s">
        <v>22</v>
      </c>
      <c r="D33" s="114" t="s">
        <v>141</v>
      </c>
      <c r="E33" s="115"/>
      <c r="F33" s="115"/>
      <c r="G33" s="116"/>
      <c r="H33" s="111"/>
      <c r="I33" s="111"/>
      <c r="J33" s="111"/>
      <c r="K33" s="115"/>
      <c r="L33" s="115"/>
      <c r="M33" s="116"/>
      <c r="N33" s="115"/>
      <c r="O33" s="115"/>
      <c r="P33" s="111"/>
      <c r="Q33" s="111"/>
      <c r="R33" s="111"/>
      <c r="S33" s="111"/>
    </row>
    <row r="34" spans="3:19" ht="38.25" customHeight="1" x14ac:dyDescent="0.25">
      <c r="C34" s="113" t="s">
        <v>11</v>
      </c>
      <c r="D34" s="114" t="s">
        <v>216</v>
      </c>
      <c r="E34" s="115">
        <v>431</v>
      </c>
      <c r="F34" s="115">
        <v>250</v>
      </c>
      <c r="G34" s="116"/>
      <c r="H34" s="111"/>
      <c r="I34" s="111"/>
      <c r="J34" s="111"/>
      <c r="K34" s="115">
        <v>958</v>
      </c>
      <c r="L34" s="115">
        <v>1352</v>
      </c>
      <c r="M34" s="116"/>
      <c r="N34" s="115"/>
      <c r="O34" s="115"/>
      <c r="P34" s="111"/>
      <c r="Q34" s="111"/>
      <c r="R34" s="111"/>
      <c r="S34" s="111"/>
    </row>
    <row r="35" spans="3:19" x14ac:dyDescent="0.25">
      <c r="C35" s="123"/>
    </row>
    <row r="36" spans="3:19" x14ac:dyDescent="0.25">
      <c r="E36" s="1"/>
      <c r="F36" s="1"/>
      <c r="K36" s="1"/>
    </row>
    <row r="37" spans="3:19" x14ac:dyDescent="0.25">
      <c r="E37" s="1"/>
    </row>
  </sheetData>
  <mergeCells count="9">
    <mergeCell ref="C3:S8"/>
    <mergeCell ref="C10:C11"/>
    <mergeCell ref="D10:D11"/>
    <mergeCell ref="E10:S10"/>
    <mergeCell ref="E11:G11"/>
    <mergeCell ref="H11:J11"/>
    <mergeCell ref="K11:M11"/>
    <mergeCell ref="N11:P11"/>
    <mergeCell ref="Q11:S1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L9"/>
  <sheetViews>
    <sheetView zoomScale="85" zoomScaleNormal="85" workbookViewId="0">
      <selection sqref="A1:XFD1048576"/>
    </sheetView>
  </sheetViews>
  <sheetFormatPr defaultRowHeight="15" x14ac:dyDescent="0.25"/>
  <cols>
    <col min="3" max="3" width="20.28515625" customWidth="1"/>
    <col min="4" max="4" width="11.28515625" customWidth="1"/>
    <col min="5" max="5" width="18.28515625" customWidth="1"/>
    <col min="6" max="6" width="25.28515625" customWidth="1"/>
    <col min="7" max="7" width="11" customWidth="1"/>
    <col min="8" max="8" width="21.85546875" customWidth="1"/>
    <col min="9" max="11" width="14.85546875" customWidth="1"/>
    <col min="12" max="12" width="23.140625" customWidth="1"/>
  </cols>
  <sheetData>
    <row r="3" spans="2:12" x14ac:dyDescent="0.25">
      <c r="B3" s="176" t="s">
        <v>159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5" spans="2:12" ht="15.75" thickBot="1" x14ac:dyDescent="0.3"/>
    <row r="6" spans="2:12" ht="103.5" customHeight="1" thickBot="1" x14ac:dyDescent="0.3">
      <c r="B6" s="124" t="s">
        <v>1</v>
      </c>
      <c r="C6" s="125" t="s">
        <v>149</v>
      </c>
      <c r="D6" s="125" t="s">
        <v>150</v>
      </c>
      <c r="E6" s="125" t="s">
        <v>151</v>
      </c>
      <c r="F6" s="125" t="s">
        <v>152</v>
      </c>
      <c r="G6" s="125" t="s">
        <v>153</v>
      </c>
      <c r="H6" s="125" t="s">
        <v>154</v>
      </c>
      <c r="I6" s="125" t="s">
        <v>155</v>
      </c>
      <c r="J6" s="125" t="s">
        <v>156</v>
      </c>
      <c r="K6" s="125" t="s">
        <v>157</v>
      </c>
      <c r="L6" s="125" t="s">
        <v>158</v>
      </c>
    </row>
    <row r="7" spans="2:12" ht="15.75" thickBot="1" x14ac:dyDescent="0.3">
      <c r="B7" s="126">
        <v>1</v>
      </c>
      <c r="C7" s="127">
        <v>2</v>
      </c>
      <c r="D7" s="127">
        <v>3</v>
      </c>
      <c r="E7" s="127">
        <v>4</v>
      </c>
      <c r="F7" s="127">
        <v>5</v>
      </c>
      <c r="G7" s="127">
        <v>6</v>
      </c>
      <c r="H7" s="127">
        <v>7</v>
      </c>
      <c r="I7" s="127">
        <v>8</v>
      </c>
      <c r="J7" s="127">
        <v>9</v>
      </c>
      <c r="K7" s="127">
        <v>10</v>
      </c>
      <c r="L7" s="127">
        <v>11</v>
      </c>
    </row>
    <row r="8" spans="2:12" ht="135" customHeight="1" thickBot="1" x14ac:dyDescent="0.3">
      <c r="B8" s="126">
        <v>1</v>
      </c>
      <c r="C8" s="127">
        <v>1</v>
      </c>
      <c r="D8" s="127" t="s">
        <v>306</v>
      </c>
      <c r="E8" s="127" t="s">
        <v>304</v>
      </c>
      <c r="F8" s="127" t="s">
        <v>214</v>
      </c>
      <c r="G8" s="127" t="s">
        <v>211</v>
      </c>
      <c r="H8" s="111" t="s">
        <v>307</v>
      </c>
      <c r="I8" s="128">
        <v>2663</v>
      </c>
      <c r="J8" s="128">
        <v>13</v>
      </c>
      <c r="K8" s="128">
        <v>3</v>
      </c>
      <c r="L8" s="128">
        <v>2</v>
      </c>
    </row>
    <row r="9" spans="2:12" ht="135" customHeight="1" thickBot="1" x14ac:dyDescent="0.3">
      <c r="B9" s="126">
        <v>2</v>
      </c>
      <c r="C9" s="127">
        <v>1</v>
      </c>
      <c r="D9" s="127" t="s">
        <v>306</v>
      </c>
      <c r="E9" s="127" t="s">
        <v>305</v>
      </c>
      <c r="F9" s="127" t="s">
        <v>215</v>
      </c>
      <c r="G9" s="127" t="s">
        <v>212</v>
      </c>
      <c r="H9" s="111" t="s">
        <v>307</v>
      </c>
      <c r="I9" s="128">
        <v>2596</v>
      </c>
      <c r="J9" s="128">
        <v>13</v>
      </c>
      <c r="K9" s="128">
        <v>3</v>
      </c>
      <c r="L9" s="128">
        <v>2</v>
      </c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N14"/>
  <sheetViews>
    <sheetView zoomScale="85" zoomScaleNormal="85" workbookViewId="0">
      <selection activeCell="I11" sqref="I11"/>
    </sheetView>
  </sheetViews>
  <sheetFormatPr defaultRowHeight="15" x14ac:dyDescent="0.25"/>
  <cols>
    <col min="3" max="3" width="36.85546875" customWidth="1"/>
    <col min="4" max="4" width="34" customWidth="1"/>
    <col min="5" max="5" width="17.5703125" customWidth="1"/>
  </cols>
  <sheetData>
    <row r="3" spans="1:14" x14ac:dyDescent="0.25">
      <c r="B3" s="176" t="s">
        <v>264</v>
      </c>
      <c r="C3" s="176"/>
      <c r="D3" s="176"/>
      <c r="E3" s="176"/>
      <c r="F3" s="129"/>
      <c r="G3" s="129"/>
      <c r="H3" s="129"/>
      <c r="I3" s="129"/>
      <c r="J3" s="129"/>
      <c r="K3" s="129"/>
      <c r="L3" s="129"/>
      <c r="M3" s="129"/>
      <c r="N3" s="129"/>
    </row>
    <row r="5" spans="1:14" ht="15.75" thickBot="1" x14ac:dyDescent="0.3"/>
    <row r="6" spans="1:14" ht="15.75" thickBot="1" x14ac:dyDescent="0.3">
      <c r="B6" s="124" t="s">
        <v>1</v>
      </c>
      <c r="C6" s="125" t="s">
        <v>160</v>
      </c>
      <c r="D6" s="125" t="s">
        <v>161</v>
      </c>
      <c r="E6" s="130"/>
    </row>
    <row r="7" spans="1:14" ht="73.5" customHeight="1" x14ac:dyDescent="0.25">
      <c r="A7" t="s">
        <v>173</v>
      </c>
      <c r="B7" s="177">
        <v>1</v>
      </c>
      <c r="C7" s="131" t="s">
        <v>162</v>
      </c>
      <c r="D7" s="177" t="s">
        <v>165</v>
      </c>
      <c r="E7" s="180" t="s">
        <v>310</v>
      </c>
    </row>
    <row r="8" spans="1:14" ht="73.5" customHeight="1" x14ac:dyDescent="0.25">
      <c r="B8" s="178"/>
      <c r="C8" s="132" t="s">
        <v>163</v>
      </c>
      <c r="D8" s="178"/>
      <c r="E8" s="181"/>
    </row>
    <row r="9" spans="1:14" ht="73.5" customHeight="1" thickBot="1" x14ac:dyDescent="0.3">
      <c r="B9" s="179"/>
      <c r="C9" s="133" t="s">
        <v>164</v>
      </c>
      <c r="D9" s="179"/>
      <c r="E9" s="182"/>
    </row>
    <row r="10" spans="1:14" ht="73.5" customHeight="1" thickBot="1" x14ac:dyDescent="0.3">
      <c r="B10" s="126">
        <v>2</v>
      </c>
      <c r="C10" s="134" t="s">
        <v>166</v>
      </c>
      <c r="D10" s="127" t="s">
        <v>167</v>
      </c>
      <c r="E10" s="117">
        <v>45762</v>
      </c>
    </row>
    <row r="11" spans="1:14" ht="73.5" customHeight="1" thickBot="1" x14ac:dyDescent="0.3">
      <c r="B11" s="135" t="s">
        <v>16</v>
      </c>
      <c r="C11" s="134" t="s">
        <v>168</v>
      </c>
      <c r="D11" s="127" t="s">
        <v>167</v>
      </c>
      <c r="E11" s="117">
        <v>41957</v>
      </c>
    </row>
    <row r="12" spans="1:14" ht="73.5" customHeight="1" thickBot="1" x14ac:dyDescent="0.3">
      <c r="B12" s="135" t="s">
        <v>17</v>
      </c>
      <c r="C12" s="134" t="s">
        <v>169</v>
      </c>
      <c r="D12" s="127" t="s">
        <v>167</v>
      </c>
      <c r="E12" s="117">
        <v>0</v>
      </c>
    </row>
    <row r="13" spans="1:14" ht="73.5" customHeight="1" thickBot="1" x14ac:dyDescent="0.3">
      <c r="B13" s="126">
        <v>3</v>
      </c>
      <c r="C13" s="134" t="s">
        <v>170</v>
      </c>
      <c r="D13" s="127" t="s">
        <v>171</v>
      </c>
      <c r="E13" s="117">
        <v>1</v>
      </c>
    </row>
    <row r="14" spans="1:14" ht="73.5" customHeight="1" thickBot="1" x14ac:dyDescent="0.3">
      <c r="B14" s="126">
        <v>4</v>
      </c>
      <c r="C14" s="134" t="s">
        <v>172</v>
      </c>
      <c r="D14" s="127" t="s">
        <v>171</v>
      </c>
      <c r="E14" s="117">
        <v>7</v>
      </c>
    </row>
  </sheetData>
  <mergeCells count="4">
    <mergeCell ref="B7:B9"/>
    <mergeCell ref="D7:D9"/>
    <mergeCell ref="E7:E9"/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M8"/>
  <sheetViews>
    <sheetView workbookViewId="0">
      <selection activeCell="E5" sqref="E5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3" spans="2:13" ht="87.75" customHeight="1" x14ac:dyDescent="0.25">
      <c r="B3" s="174" t="s">
        <v>174</v>
      </c>
      <c r="C3" s="174"/>
      <c r="D3" s="174"/>
      <c r="E3" s="136"/>
      <c r="F3" s="136"/>
      <c r="G3" s="136"/>
      <c r="H3" s="136"/>
      <c r="I3" s="136"/>
      <c r="J3" s="136"/>
      <c r="K3" s="136"/>
      <c r="L3" s="136"/>
      <c r="M3" s="136"/>
    </row>
    <row r="5" spans="2:13" x14ac:dyDescent="0.25">
      <c r="D5" t="s">
        <v>178</v>
      </c>
    </row>
    <row r="6" spans="2:13" ht="53.25" customHeight="1" x14ac:dyDescent="0.25">
      <c r="B6" s="63">
        <v>1</v>
      </c>
      <c r="C6" s="65" t="s">
        <v>175</v>
      </c>
      <c r="D6" s="84"/>
    </row>
    <row r="7" spans="2:13" ht="27" customHeight="1" x14ac:dyDescent="0.25">
      <c r="B7" s="64" t="s">
        <v>10</v>
      </c>
      <c r="C7" s="65" t="s">
        <v>176</v>
      </c>
      <c r="D7" s="84">
        <v>42</v>
      </c>
    </row>
    <row r="8" spans="2:13" ht="92.25" customHeight="1" x14ac:dyDescent="0.25">
      <c r="B8" s="64" t="s">
        <v>12</v>
      </c>
      <c r="C8" s="65" t="s">
        <v>177</v>
      </c>
      <c r="D8" s="84">
        <v>2388</v>
      </c>
      <c r="E8" s="29" t="str">
        <f>'[1]Прил 7 4.1 Колич-во обращений'!$D$18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workbookViewId="0">
      <selection activeCell="H19" sqref="H19"/>
    </sheetView>
  </sheetViews>
  <sheetFormatPr defaultRowHeight="15" x14ac:dyDescent="0.25"/>
  <sheetData>
    <row r="5" spans="3:22" x14ac:dyDescent="0.25">
      <c r="C5" t="s">
        <v>179</v>
      </c>
    </row>
    <row r="7" spans="3:22" ht="37.5" customHeight="1" x14ac:dyDescent="0.25">
      <c r="C7" s="183" t="s">
        <v>265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</row>
  </sheetData>
  <mergeCells count="1">
    <mergeCell ref="C7:V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6"/>
  <sheetViews>
    <sheetView workbookViewId="0">
      <selection activeCell="S13" sqref="S13"/>
    </sheetView>
  </sheetViews>
  <sheetFormatPr defaultRowHeight="15" x14ac:dyDescent="0.25"/>
  <sheetData>
    <row r="2" spans="3:14" ht="15" customHeight="1" x14ac:dyDescent="0.25">
      <c r="C2" s="160" t="s">
        <v>180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3:14" x14ac:dyDescent="0.2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3:14" x14ac:dyDescent="0.25"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3:14" x14ac:dyDescent="0.25"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3:14" x14ac:dyDescent="0.25"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3:14" x14ac:dyDescent="0.25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8" spans="3:14" x14ac:dyDescent="0.25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</row>
    <row r="9" spans="3:14" x14ac:dyDescent="0.25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3:14" x14ac:dyDescent="0.25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3:14" x14ac:dyDescent="0.25"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3:14" x14ac:dyDescent="0.25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</row>
    <row r="13" spans="3:14" x14ac:dyDescent="0.25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</row>
    <row r="14" spans="3:14" x14ac:dyDescent="0.25"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3:14" x14ac:dyDescent="0.25"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</row>
    <row r="16" spans="3:14" x14ac:dyDescent="0.25"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</row>
    <row r="17" spans="3:14" x14ac:dyDescent="0.25"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</row>
    <row r="18" spans="3:14" x14ac:dyDescent="0.25"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</row>
    <row r="19" spans="3:14" x14ac:dyDescent="0.25"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  <row r="20" spans="3:14" x14ac:dyDescent="0.25"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</row>
    <row r="21" spans="3:14" ht="60.75" customHeight="1" x14ac:dyDescent="0.25"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</row>
    <row r="22" spans="3:14" ht="15.75" thickBot="1" x14ac:dyDescent="0.3"/>
    <row r="23" spans="3:14" ht="15.75" thickBot="1" x14ac:dyDescent="0.3">
      <c r="C23" s="34" t="s">
        <v>219</v>
      </c>
      <c r="D23" s="187" t="s">
        <v>220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</row>
    <row r="24" spans="3:14" ht="30" customHeight="1" thickBot="1" x14ac:dyDescent="0.3">
      <c r="C24" s="33">
        <v>1</v>
      </c>
      <c r="D24" s="188" t="s">
        <v>250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</row>
    <row r="25" spans="3:14" ht="30" customHeight="1" thickBot="1" x14ac:dyDescent="0.3">
      <c r="C25" s="33">
        <v>2</v>
      </c>
      <c r="D25" s="184" t="s">
        <v>251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6"/>
    </row>
    <row r="26" spans="3:14" ht="59.25" customHeight="1" thickBot="1" x14ac:dyDescent="0.3">
      <c r="C26" s="33">
        <v>3</v>
      </c>
      <c r="D26" s="184" t="s">
        <v>221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6"/>
    </row>
  </sheetData>
  <mergeCells count="5">
    <mergeCell ref="D25:N25"/>
    <mergeCell ref="D26:N26"/>
    <mergeCell ref="C2:N21"/>
    <mergeCell ref="D23:N23"/>
    <mergeCell ref="D24:N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1"/>
  <sheetViews>
    <sheetView workbookViewId="0">
      <selection activeCell="R18" sqref="R18"/>
    </sheetView>
  </sheetViews>
  <sheetFormatPr defaultRowHeight="15" x14ac:dyDescent="0.25"/>
  <sheetData>
    <row r="3" spans="3:15" ht="9" customHeight="1" x14ac:dyDescent="0.25">
      <c r="C3" s="160" t="s">
        <v>181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3:15" ht="9" customHeight="1" x14ac:dyDescent="0.25"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3:15" ht="9" customHeight="1" x14ac:dyDescent="0.25"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3:15" ht="9" customHeight="1" x14ac:dyDescent="0.25"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3:15" ht="9" customHeight="1" x14ac:dyDescent="0.25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3:15" ht="9" customHeight="1" x14ac:dyDescent="0.25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</row>
    <row r="9" spans="3:15" ht="9" customHeight="1" x14ac:dyDescent="0.25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</row>
    <row r="10" spans="3:15" ht="9" customHeight="1" x14ac:dyDescent="0.25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3:15" ht="15.75" thickBot="1" x14ac:dyDescent="0.3"/>
    <row r="12" spans="3:15" ht="15.75" thickBot="1" x14ac:dyDescent="0.3">
      <c r="C12" s="34" t="s">
        <v>219</v>
      </c>
      <c r="D12" s="189" t="s">
        <v>222</v>
      </c>
      <c r="E12" s="190"/>
      <c r="F12" s="190"/>
      <c r="G12" s="190"/>
      <c r="H12" s="190"/>
      <c r="I12" s="190"/>
      <c r="J12" s="190"/>
      <c r="K12" s="190"/>
      <c r="L12" s="191"/>
      <c r="M12" s="189" t="s">
        <v>223</v>
      </c>
      <c r="N12" s="190"/>
      <c r="O12" s="191"/>
    </row>
    <row r="13" spans="3:15" ht="15.75" thickBot="1" x14ac:dyDescent="0.3">
      <c r="C13" s="33">
        <v>1</v>
      </c>
      <c r="D13" s="192" t="s">
        <v>224</v>
      </c>
      <c r="E13" s="193"/>
      <c r="F13" s="193"/>
      <c r="G13" s="193"/>
      <c r="H13" s="193"/>
      <c r="I13" s="193"/>
      <c r="J13" s="193"/>
      <c r="K13" s="193"/>
      <c r="L13" s="194"/>
      <c r="M13" s="198"/>
      <c r="N13" s="199"/>
      <c r="O13" s="200"/>
    </row>
    <row r="14" spans="3:15" ht="15.75" thickBot="1" x14ac:dyDescent="0.3">
      <c r="C14" s="35" t="s">
        <v>10</v>
      </c>
      <c r="D14" s="195" t="s">
        <v>226</v>
      </c>
      <c r="E14" s="196"/>
      <c r="F14" s="196"/>
      <c r="G14" s="196"/>
      <c r="H14" s="196"/>
      <c r="I14" s="196"/>
      <c r="J14" s="196"/>
      <c r="K14" s="196"/>
      <c r="L14" s="197"/>
      <c r="M14" s="198" t="s">
        <v>225</v>
      </c>
      <c r="N14" s="199"/>
      <c r="O14" s="200"/>
    </row>
    <row r="15" spans="3:15" ht="15.75" thickBot="1" x14ac:dyDescent="0.3">
      <c r="C15" s="35" t="s">
        <v>12</v>
      </c>
      <c r="D15" s="195" t="s">
        <v>227</v>
      </c>
      <c r="E15" s="196"/>
      <c r="F15" s="196"/>
      <c r="G15" s="196"/>
      <c r="H15" s="196"/>
      <c r="I15" s="196"/>
      <c r="J15" s="196"/>
      <c r="K15" s="196"/>
      <c r="L15" s="197"/>
      <c r="M15" s="198" t="s">
        <v>225</v>
      </c>
      <c r="N15" s="199"/>
      <c r="O15" s="200"/>
    </row>
    <row r="16" spans="3:15" ht="15.75" thickBot="1" x14ac:dyDescent="0.3">
      <c r="C16" s="35" t="s">
        <v>13</v>
      </c>
      <c r="D16" s="195" t="s">
        <v>228</v>
      </c>
      <c r="E16" s="196"/>
      <c r="F16" s="196"/>
      <c r="G16" s="196"/>
      <c r="H16" s="196"/>
      <c r="I16" s="196"/>
      <c r="J16" s="196"/>
      <c r="K16" s="196"/>
      <c r="L16" s="197"/>
      <c r="M16" s="198" t="s">
        <v>225</v>
      </c>
      <c r="N16" s="199"/>
      <c r="O16" s="200"/>
    </row>
    <row r="17" spans="3:15" ht="15.75" thickBot="1" x14ac:dyDescent="0.3">
      <c r="C17" s="35" t="s">
        <v>229</v>
      </c>
      <c r="D17" s="192" t="s">
        <v>230</v>
      </c>
      <c r="E17" s="193"/>
      <c r="F17" s="193"/>
      <c r="G17" s="193"/>
      <c r="H17" s="193"/>
      <c r="I17" s="193"/>
      <c r="J17" s="193"/>
      <c r="K17" s="193"/>
      <c r="L17" s="194"/>
      <c r="M17" s="198"/>
      <c r="N17" s="199"/>
      <c r="O17" s="200"/>
    </row>
    <row r="18" spans="3:15" ht="15.75" thickBot="1" x14ac:dyDescent="0.3">
      <c r="C18" s="35" t="s">
        <v>16</v>
      </c>
      <c r="D18" s="195" t="s">
        <v>231</v>
      </c>
      <c r="E18" s="196"/>
      <c r="F18" s="196"/>
      <c r="G18" s="196"/>
      <c r="H18" s="196"/>
      <c r="I18" s="196"/>
      <c r="J18" s="196"/>
      <c r="K18" s="196"/>
      <c r="L18" s="197"/>
      <c r="M18" s="198" t="s">
        <v>225</v>
      </c>
      <c r="N18" s="199"/>
      <c r="O18" s="200"/>
    </row>
    <row r="19" spans="3:15" ht="15.75" thickBot="1" x14ac:dyDescent="0.3">
      <c r="C19" s="35" t="s">
        <v>17</v>
      </c>
      <c r="D19" s="201" t="s">
        <v>232</v>
      </c>
      <c r="E19" s="202"/>
      <c r="F19" s="202"/>
      <c r="G19" s="202"/>
      <c r="H19" s="202"/>
      <c r="I19" s="202"/>
      <c r="J19" s="202"/>
      <c r="K19" s="202"/>
      <c r="L19" s="203"/>
      <c r="M19" s="198" t="s">
        <v>225</v>
      </c>
      <c r="N19" s="199"/>
      <c r="O19" s="200"/>
    </row>
    <row r="20" spans="3:15" ht="15.75" thickBot="1" x14ac:dyDescent="0.3">
      <c r="C20" s="35" t="s">
        <v>18</v>
      </c>
      <c r="D20" s="195" t="s">
        <v>233</v>
      </c>
      <c r="E20" s="196"/>
      <c r="F20" s="196"/>
      <c r="G20" s="196"/>
      <c r="H20" s="196"/>
      <c r="I20" s="196"/>
      <c r="J20" s="196"/>
      <c r="K20" s="196"/>
      <c r="L20" s="197"/>
      <c r="M20" s="198" t="s">
        <v>225</v>
      </c>
      <c r="N20" s="199"/>
      <c r="O20" s="200"/>
    </row>
    <row r="21" spans="3:15" ht="15.75" thickBot="1" x14ac:dyDescent="0.3">
      <c r="C21" s="35" t="s">
        <v>234</v>
      </c>
      <c r="D21" s="192" t="s">
        <v>235</v>
      </c>
      <c r="E21" s="193"/>
      <c r="F21" s="193"/>
      <c r="G21" s="193"/>
      <c r="H21" s="193"/>
      <c r="I21" s="193"/>
      <c r="J21" s="193"/>
      <c r="K21" s="193"/>
      <c r="L21" s="194"/>
      <c r="M21" s="198"/>
      <c r="N21" s="199"/>
      <c r="O21" s="200"/>
    </row>
    <row r="22" spans="3:15" ht="15.75" thickBot="1" x14ac:dyDescent="0.3">
      <c r="C22" s="35" t="s">
        <v>21</v>
      </c>
      <c r="D22" s="195" t="s">
        <v>236</v>
      </c>
      <c r="E22" s="196"/>
      <c r="F22" s="196"/>
      <c r="G22" s="196"/>
      <c r="H22" s="196"/>
      <c r="I22" s="196"/>
      <c r="J22" s="196"/>
      <c r="K22" s="196"/>
      <c r="L22" s="197"/>
      <c r="M22" s="198" t="s">
        <v>225</v>
      </c>
      <c r="N22" s="199"/>
      <c r="O22" s="200"/>
    </row>
    <row r="23" spans="3:15" ht="15.75" thickBot="1" x14ac:dyDescent="0.3">
      <c r="C23" s="35" t="s">
        <v>22</v>
      </c>
      <c r="D23" s="195" t="s">
        <v>237</v>
      </c>
      <c r="E23" s="196"/>
      <c r="F23" s="196"/>
      <c r="G23" s="196"/>
      <c r="H23" s="196"/>
      <c r="I23" s="196"/>
      <c r="J23" s="196"/>
      <c r="K23" s="196"/>
      <c r="L23" s="197"/>
      <c r="M23" s="198" t="s">
        <v>225</v>
      </c>
      <c r="N23" s="199"/>
      <c r="O23" s="200"/>
    </row>
    <row r="24" spans="3:15" ht="15.75" thickBot="1" x14ac:dyDescent="0.3">
      <c r="C24" s="35" t="s">
        <v>11</v>
      </c>
      <c r="D24" s="195" t="s">
        <v>238</v>
      </c>
      <c r="E24" s="196"/>
      <c r="F24" s="196"/>
      <c r="G24" s="196"/>
      <c r="H24" s="196"/>
      <c r="I24" s="196"/>
      <c r="J24" s="196"/>
      <c r="K24" s="196"/>
      <c r="L24" s="197"/>
      <c r="M24" s="198" t="s">
        <v>225</v>
      </c>
      <c r="N24" s="199"/>
      <c r="O24" s="200"/>
    </row>
    <row r="25" spans="3:15" ht="15.75" thickBot="1" x14ac:dyDescent="0.3">
      <c r="C25" s="35" t="s">
        <v>239</v>
      </c>
      <c r="D25" s="192" t="s">
        <v>240</v>
      </c>
      <c r="E25" s="196"/>
      <c r="F25" s="196"/>
      <c r="G25" s="196"/>
      <c r="H25" s="196"/>
      <c r="I25" s="196"/>
      <c r="J25" s="196"/>
      <c r="K25" s="196"/>
      <c r="L25" s="197"/>
      <c r="M25" s="198"/>
      <c r="N25" s="199"/>
      <c r="O25" s="200"/>
    </row>
    <row r="26" spans="3:15" ht="15.75" thickBot="1" x14ac:dyDescent="0.3">
      <c r="C26" s="35" t="s">
        <v>26</v>
      </c>
      <c r="D26" s="195" t="s">
        <v>241</v>
      </c>
      <c r="E26" s="196"/>
      <c r="F26" s="196"/>
      <c r="G26" s="196"/>
      <c r="H26" s="196"/>
      <c r="I26" s="196"/>
      <c r="J26" s="196"/>
      <c r="K26" s="196"/>
      <c r="L26" s="197"/>
      <c r="M26" s="198" t="s">
        <v>225</v>
      </c>
      <c r="N26" s="199"/>
      <c r="O26" s="200"/>
    </row>
    <row r="27" spans="3:15" ht="15.75" thickBot="1" x14ac:dyDescent="0.3">
      <c r="C27" s="35" t="s">
        <v>27</v>
      </c>
      <c r="D27" s="205" t="s">
        <v>242</v>
      </c>
      <c r="E27" s="205"/>
      <c r="F27" s="205"/>
      <c r="G27" s="205"/>
      <c r="H27" s="205"/>
      <c r="I27" s="205"/>
      <c r="J27" s="205"/>
      <c r="K27" s="205"/>
      <c r="L27" s="205"/>
      <c r="M27" s="204" t="s">
        <v>225</v>
      </c>
      <c r="N27" s="204"/>
      <c r="O27" s="204"/>
    </row>
    <row r="28" spans="3:15" x14ac:dyDescent="0.25"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3:15" x14ac:dyDescent="0.25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3:15" x14ac:dyDescent="0.25"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3:15" x14ac:dyDescent="0.25">
      <c r="C31" s="36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</sheetData>
  <mergeCells count="33"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D24:L24"/>
    <mergeCell ref="D25:L25"/>
    <mergeCell ref="D26:L26"/>
    <mergeCell ref="D27:L27"/>
    <mergeCell ref="D19:L19"/>
    <mergeCell ref="D20:L20"/>
    <mergeCell ref="D21:L21"/>
    <mergeCell ref="D22:L22"/>
    <mergeCell ref="D23:L23"/>
    <mergeCell ref="D16:L16"/>
    <mergeCell ref="D17:L17"/>
    <mergeCell ref="D18:L18"/>
    <mergeCell ref="M12:O12"/>
    <mergeCell ref="M13:O13"/>
    <mergeCell ref="M14:O14"/>
    <mergeCell ref="M15:O15"/>
    <mergeCell ref="M16:O16"/>
    <mergeCell ref="M17:O17"/>
    <mergeCell ref="M18:O18"/>
    <mergeCell ref="C3:O10"/>
    <mergeCell ref="D12:L12"/>
    <mergeCell ref="D13:L13"/>
    <mergeCell ref="D14:L14"/>
    <mergeCell ref="D15:L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workbookViewId="0">
      <selection activeCell="P30" sqref="P30"/>
    </sheetView>
  </sheetViews>
  <sheetFormatPr defaultRowHeight="15" x14ac:dyDescent="0.25"/>
  <cols>
    <col min="3" max="3" width="6.7109375" customWidth="1"/>
  </cols>
  <sheetData>
    <row r="3" spans="3:14" ht="8.25" customHeight="1" x14ac:dyDescent="0.25">
      <c r="C3" s="155" t="s">
        <v>266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3:14" ht="8.25" customHeight="1" x14ac:dyDescent="0.25"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3:14" ht="8.25" customHeight="1" x14ac:dyDescent="0.25"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3:14" ht="8.25" customHeight="1" x14ac:dyDescent="0.25"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3:14" ht="8.25" customHeight="1" x14ac:dyDescent="0.25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8" spans="3:14" ht="15.75" thickBot="1" x14ac:dyDescent="0.3"/>
    <row r="9" spans="3:14" ht="15.75" thickBot="1" x14ac:dyDescent="0.3">
      <c r="C9" s="34" t="s">
        <v>243</v>
      </c>
      <c r="D9" s="189" t="s">
        <v>244</v>
      </c>
      <c r="E9" s="190"/>
      <c r="F9" s="190"/>
      <c r="G9" s="190"/>
      <c r="H9" s="190"/>
      <c r="I9" s="190"/>
      <c r="J9" s="190"/>
      <c r="K9" s="190"/>
      <c r="L9" s="190"/>
      <c r="M9" s="190"/>
      <c r="N9" s="191"/>
    </row>
    <row r="10" spans="3:14" ht="15.75" thickBot="1" x14ac:dyDescent="0.3">
      <c r="C10" s="32">
        <v>1</v>
      </c>
      <c r="D10" s="206" t="s">
        <v>252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08"/>
    </row>
    <row r="11" spans="3:14" ht="15.75" thickBot="1" x14ac:dyDescent="0.3">
      <c r="C11" s="32">
        <v>2</v>
      </c>
      <c r="D11" s="206" t="s">
        <v>245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3:14" ht="15.75" thickBot="1" x14ac:dyDescent="0.3">
      <c r="C12" s="32">
        <v>3</v>
      </c>
      <c r="D12" s="206" t="s">
        <v>253</v>
      </c>
      <c r="E12" s="207"/>
      <c r="F12" s="207"/>
      <c r="G12" s="207"/>
      <c r="H12" s="207"/>
      <c r="I12" s="207"/>
      <c r="J12" s="207"/>
      <c r="K12" s="207"/>
      <c r="L12" s="207"/>
      <c r="M12" s="207"/>
      <c r="N12" s="208"/>
    </row>
    <row r="13" spans="3:14" ht="15.75" thickBot="1" x14ac:dyDescent="0.3">
      <c r="C13" s="32">
        <v>4</v>
      </c>
      <c r="D13" s="206" t="s">
        <v>246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8"/>
    </row>
    <row r="14" spans="3:14" ht="15.75" thickBot="1" x14ac:dyDescent="0.3">
      <c r="C14" s="32">
        <v>5</v>
      </c>
      <c r="D14" s="206" t="s">
        <v>247</v>
      </c>
      <c r="E14" s="207"/>
      <c r="F14" s="207"/>
      <c r="G14" s="207"/>
      <c r="H14" s="207"/>
      <c r="I14" s="207"/>
      <c r="J14" s="207"/>
      <c r="K14" s="207"/>
      <c r="L14" s="207"/>
      <c r="M14" s="207"/>
      <c r="N14" s="208"/>
    </row>
    <row r="15" spans="3:14" ht="15.75" thickBot="1" x14ac:dyDescent="0.3">
      <c r="C15" s="32">
        <v>6</v>
      </c>
      <c r="D15" s="206" t="s">
        <v>248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8"/>
    </row>
    <row r="16" spans="3:14" ht="15.75" thickBot="1" x14ac:dyDescent="0.3">
      <c r="C16" s="32">
        <v>7</v>
      </c>
      <c r="D16" s="209" t="s">
        <v>249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</row>
    <row r="17" spans="3:14" x14ac:dyDescent="0.25">
      <c r="C17" s="31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3:14" x14ac:dyDescent="0.25"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</sheetData>
  <mergeCells count="9">
    <mergeCell ref="D13:N13"/>
    <mergeCell ref="D14:N14"/>
    <mergeCell ref="D15:N15"/>
    <mergeCell ref="D16:N16"/>
    <mergeCell ref="C3:N7"/>
    <mergeCell ref="D9:N9"/>
    <mergeCell ref="D10:N10"/>
    <mergeCell ref="D11:N11"/>
    <mergeCell ref="D12:N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AF32"/>
  <sheetViews>
    <sheetView topLeftCell="A7" zoomScale="85" zoomScaleNormal="85" workbookViewId="0">
      <selection activeCell="D8" sqref="D8"/>
    </sheetView>
  </sheetViews>
  <sheetFormatPr defaultRowHeight="15" x14ac:dyDescent="0.25"/>
  <cols>
    <col min="3" max="3" width="11.28515625" customWidth="1"/>
    <col min="4" max="4" width="15.28515625" bestFit="1" customWidth="1"/>
    <col min="5" max="5" width="8.5703125" customWidth="1"/>
  </cols>
  <sheetData>
    <row r="2" spans="2:32" x14ac:dyDescent="0.25">
      <c r="B2" s="210" t="s">
        <v>182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</row>
    <row r="3" spans="2:32" x14ac:dyDescent="0.25">
      <c r="C3" s="12"/>
    </row>
    <row r="4" spans="2:32" ht="15.75" thickBot="1" x14ac:dyDescent="0.3"/>
    <row r="5" spans="2:32" ht="45" customHeight="1" thickBot="1" x14ac:dyDescent="0.3">
      <c r="B5" s="169" t="s">
        <v>1</v>
      </c>
      <c r="C5" s="169" t="s">
        <v>183</v>
      </c>
      <c r="D5" s="169" t="s">
        <v>184</v>
      </c>
      <c r="E5" s="169" t="s">
        <v>185</v>
      </c>
      <c r="F5" s="171" t="s">
        <v>186</v>
      </c>
      <c r="G5" s="172"/>
      <c r="H5" s="172"/>
      <c r="I5" s="172"/>
      <c r="J5" s="173"/>
      <c r="K5" s="171" t="s">
        <v>187</v>
      </c>
      <c r="L5" s="172"/>
      <c r="M5" s="172"/>
      <c r="N5" s="172"/>
      <c r="O5" s="172"/>
      <c r="P5" s="173"/>
      <c r="Q5" s="171" t="s">
        <v>188</v>
      </c>
      <c r="R5" s="172"/>
      <c r="S5" s="172"/>
      <c r="T5" s="172"/>
      <c r="U5" s="172"/>
      <c r="V5" s="172"/>
      <c r="W5" s="173"/>
      <c r="X5" s="171" t="s">
        <v>189</v>
      </c>
      <c r="Y5" s="172"/>
      <c r="Z5" s="172"/>
      <c r="AA5" s="173"/>
      <c r="AB5" s="171" t="s">
        <v>190</v>
      </c>
      <c r="AC5" s="172"/>
      <c r="AD5" s="173"/>
      <c r="AE5" s="171" t="s">
        <v>191</v>
      </c>
      <c r="AF5" s="173"/>
    </row>
    <row r="6" spans="2:32" ht="165.75" thickBot="1" x14ac:dyDescent="0.3">
      <c r="B6" s="170"/>
      <c r="C6" s="170"/>
      <c r="D6" s="170"/>
      <c r="E6" s="170"/>
      <c r="F6" s="10" t="s">
        <v>192</v>
      </c>
      <c r="G6" s="10" t="s">
        <v>193</v>
      </c>
      <c r="H6" s="10" t="s">
        <v>194</v>
      </c>
      <c r="I6" s="10" t="s">
        <v>195</v>
      </c>
      <c r="J6" s="10" t="s">
        <v>126</v>
      </c>
      <c r="K6" s="10" t="s">
        <v>196</v>
      </c>
      <c r="L6" s="10" t="s">
        <v>197</v>
      </c>
      <c r="M6" s="10" t="s">
        <v>198</v>
      </c>
      <c r="N6" s="10" t="s">
        <v>199</v>
      </c>
      <c r="O6" s="10" t="s">
        <v>200</v>
      </c>
      <c r="P6" s="10" t="s">
        <v>126</v>
      </c>
      <c r="Q6" s="10" t="s">
        <v>201</v>
      </c>
      <c r="R6" s="10" t="s">
        <v>202</v>
      </c>
      <c r="S6" s="10" t="s">
        <v>197</v>
      </c>
      <c r="T6" s="10" t="s">
        <v>198</v>
      </c>
      <c r="U6" s="10" t="s">
        <v>199</v>
      </c>
      <c r="V6" s="10" t="s">
        <v>200</v>
      </c>
      <c r="W6" s="10" t="s">
        <v>126</v>
      </c>
      <c r="X6" s="10" t="s">
        <v>203</v>
      </c>
      <c r="Y6" s="10" t="s">
        <v>204</v>
      </c>
      <c r="Z6" s="10" t="s">
        <v>205</v>
      </c>
      <c r="AA6" s="10" t="s">
        <v>126</v>
      </c>
      <c r="AB6" s="10" t="s">
        <v>206</v>
      </c>
      <c r="AC6" s="10" t="s">
        <v>207</v>
      </c>
      <c r="AD6" s="10" t="s">
        <v>208</v>
      </c>
      <c r="AE6" s="10" t="s">
        <v>209</v>
      </c>
      <c r="AF6" s="10" t="s">
        <v>210</v>
      </c>
    </row>
    <row r="7" spans="2:32" ht="15.75" thickBot="1" x14ac:dyDescent="0.3">
      <c r="B7" s="9">
        <v>1</v>
      </c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  <c r="K7" s="43">
        <v>10</v>
      </c>
      <c r="L7" s="43">
        <v>11</v>
      </c>
      <c r="M7" s="43">
        <v>12</v>
      </c>
      <c r="N7" s="43">
        <v>13</v>
      </c>
      <c r="O7" s="43">
        <v>14</v>
      </c>
      <c r="P7" s="43">
        <v>15</v>
      </c>
      <c r="Q7" s="43">
        <v>16</v>
      </c>
      <c r="R7" s="43">
        <v>17</v>
      </c>
      <c r="S7" s="43">
        <v>18</v>
      </c>
      <c r="T7" s="43">
        <v>19</v>
      </c>
      <c r="U7" s="43">
        <v>20</v>
      </c>
      <c r="V7" s="43">
        <v>21</v>
      </c>
      <c r="W7" s="43">
        <v>22</v>
      </c>
      <c r="X7" s="43">
        <v>23</v>
      </c>
      <c r="Y7" s="43">
        <v>24</v>
      </c>
      <c r="Z7" s="43">
        <v>25</v>
      </c>
      <c r="AA7" s="43">
        <v>26</v>
      </c>
      <c r="AB7" s="43">
        <v>27</v>
      </c>
      <c r="AC7" s="43">
        <v>28</v>
      </c>
      <c r="AD7" s="43">
        <v>29</v>
      </c>
      <c r="AE7" s="43">
        <v>30</v>
      </c>
      <c r="AF7" s="43">
        <v>31</v>
      </c>
    </row>
    <row r="8" spans="2:32" ht="15.75" thickBot="1" x14ac:dyDescent="0.3">
      <c r="B8" s="40">
        <v>1</v>
      </c>
      <c r="C8" s="87" t="s">
        <v>313</v>
      </c>
      <c r="D8" s="86">
        <v>45300</v>
      </c>
      <c r="E8" s="89">
        <v>0.63010416666666669</v>
      </c>
      <c r="F8" s="83" t="s">
        <v>217</v>
      </c>
      <c r="G8" s="83" t="s">
        <v>217</v>
      </c>
      <c r="H8" s="83" t="s">
        <v>218</v>
      </c>
      <c r="I8" s="83" t="s">
        <v>217</v>
      </c>
      <c r="J8" s="83" t="s">
        <v>217</v>
      </c>
      <c r="K8" s="83" t="s">
        <v>217</v>
      </c>
      <c r="L8" s="83" t="s">
        <v>217</v>
      </c>
      <c r="M8" s="83" t="s">
        <v>218</v>
      </c>
      <c r="N8" s="83" t="s">
        <v>217</v>
      </c>
      <c r="O8" s="83" t="s">
        <v>217</v>
      </c>
      <c r="P8" s="83" t="s">
        <v>217</v>
      </c>
      <c r="Q8" s="83" t="s">
        <v>217</v>
      </c>
      <c r="R8" s="83" t="s">
        <v>217</v>
      </c>
      <c r="S8" s="83" t="s">
        <v>217</v>
      </c>
      <c r="T8" s="83" t="s">
        <v>217</v>
      </c>
      <c r="U8" s="83" t="s">
        <v>217</v>
      </c>
      <c r="V8" s="83" t="s">
        <v>217</v>
      </c>
      <c r="W8" s="83" t="s">
        <v>217</v>
      </c>
      <c r="X8" s="83" t="s">
        <v>217</v>
      </c>
      <c r="Y8" s="83" t="s">
        <v>217</v>
      </c>
      <c r="Z8" s="83" t="s">
        <v>218</v>
      </c>
      <c r="AA8" s="83" t="s">
        <v>217</v>
      </c>
      <c r="AB8" s="83" t="s">
        <v>218</v>
      </c>
      <c r="AC8" s="83" t="s">
        <v>217</v>
      </c>
      <c r="AD8" s="83" t="s">
        <v>217</v>
      </c>
      <c r="AE8" s="83" t="s">
        <v>218</v>
      </c>
      <c r="AF8" s="83" t="s">
        <v>217</v>
      </c>
    </row>
    <row r="9" spans="2:32" ht="15.75" thickBot="1" x14ac:dyDescent="0.3">
      <c r="B9" s="41">
        <v>2</v>
      </c>
      <c r="C9" s="88" t="s">
        <v>314</v>
      </c>
      <c r="D9" s="86">
        <v>45348</v>
      </c>
      <c r="E9" s="89">
        <v>0.51978009259259261</v>
      </c>
      <c r="F9" s="83" t="s">
        <v>217</v>
      </c>
      <c r="G9" s="83" t="s">
        <v>217</v>
      </c>
      <c r="H9" s="83" t="s">
        <v>218</v>
      </c>
      <c r="I9" s="83" t="s">
        <v>217</v>
      </c>
      <c r="J9" s="83" t="s">
        <v>217</v>
      </c>
      <c r="K9" s="83" t="s">
        <v>217</v>
      </c>
      <c r="L9" s="83" t="s">
        <v>218</v>
      </c>
      <c r="M9" s="83" t="s">
        <v>217</v>
      </c>
      <c r="N9" s="83" t="s">
        <v>217</v>
      </c>
      <c r="O9" s="83" t="s">
        <v>217</v>
      </c>
      <c r="P9" s="83" t="s">
        <v>217</v>
      </c>
      <c r="Q9" s="83" t="s">
        <v>217</v>
      </c>
      <c r="R9" s="83" t="s">
        <v>217</v>
      </c>
      <c r="S9" s="83" t="s">
        <v>217</v>
      </c>
      <c r="T9" s="83" t="s">
        <v>217</v>
      </c>
      <c r="U9" s="83" t="s">
        <v>217</v>
      </c>
      <c r="V9" s="83" t="s">
        <v>217</v>
      </c>
      <c r="W9" s="83" t="s">
        <v>217</v>
      </c>
      <c r="X9" s="83" t="s">
        <v>217</v>
      </c>
      <c r="Y9" s="83" t="s">
        <v>217</v>
      </c>
      <c r="Z9" s="83" t="s">
        <v>217</v>
      </c>
      <c r="AA9" s="83" t="s">
        <v>217</v>
      </c>
      <c r="AB9" s="83" t="s">
        <v>218</v>
      </c>
      <c r="AC9" s="83" t="s">
        <v>217</v>
      </c>
      <c r="AD9" s="83" t="s">
        <v>217</v>
      </c>
      <c r="AE9" s="83" t="s">
        <v>218</v>
      </c>
      <c r="AF9" s="83" t="s">
        <v>217</v>
      </c>
    </row>
    <row r="10" spans="2:32" ht="15.75" thickBot="1" x14ac:dyDescent="0.3">
      <c r="B10" s="42">
        <v>3</v>
      </c>
      <c r="C10" s="88" t="s">
        <v>315</v>
      </c>
      <c r="D10" s="86">
        <v>45352</v>
      </c>
      <c r="E10" s="89">
        <v>0.41979166666666662</v>
      </c>
      <c r="F10" s="83" t="s">
        <v>218</v>
      </c>
      <c r="G10" s="83" t="s">
        <v>217</v>
      </c>
      <c r="H10" s="83" t="s">
        <v>217</v>
      </c>
      <c r="I10" s="83" t="s">
        <v>217</v>
      </c>
      <c r="J10" s="83" t="s">
        <v>217</v>
      </c>
      <c r="K10" s="83" t="s">
        <v>217</v>
      </c>
      <c r="L10" s="83" t="s">
        <v>217</v>
      </c>
      <c r="M10" s="83" t="s">
        <v>218</v>
      </c>
      <c r="N10" s="83" t="s">
        <v>217</v>
      </c>
      <c r="O10" s="83" t="s">
        <v>217</v>
      </c>
      <c r="P10" s="83" t="s">
        <v>217</v>
      </c>
      <c r="Q10" s="83" t="s">
        <v>217</v>
      </c>
      <c r="R10" s="83" t="s">
        <v>217</v>
      </c>
      <c r="S10" s="83" t="s">
        <v>217</v>
      </c>
      <c r="T10" s="83" t="s">
        <v>217</v>
      </c>
      <c r="U10" s="83" t="s">
        <v>217</v>
      </c>
      <c r="V10" s="83" t="s">
        <v>217</v>
      </c>
      <c r="W10" s="83" t="s">
        <v>217</v>
      </c>
      <c r="X10" s="83" t="s">
        <v>217</v>
      </c>
      <c r="Y10" s="83" t="s">
        <v>217</v>
      </c>
      <c r="Z10" s="83" t="s">
        <v>218</v>
      </c>
      <c r="AA10" s="83" t="s">
        <v>217</v>
      </c>
      <c r="AB10" s="83" t="s">
        <v>218</v>
      </c>
      <c r="AC10" s="83" t="s">
        <v>217</v>
      </c>
      <c r="AD10" s="83" t="s">
        <v>217</v>
      </c>
      <c r="AE10" s="83" t="s">
        <v>218</v>
      </c>
      <c r="AF10" s="83" t="s">
        <v>217</v>
      </c>
    </row>
    <row r="11" spans="2:32" ht="15.75" thickBot="1" x14ac:dyDescent="0.3">
      <c r="B11" s="40">
        <v>4</v>
      </c>
      <c r="C11" s="88" t="s">
        <v>316</v>
      </c>
      <c r="D11" s="86">
        <v>45362</v>
      </c>
      <c r="E11" s="89">
        <v>0.65409722222222222</v>
      </c>
      <c r="F11" s="83" t="s">
        <v>218</v>
      </c>
      <c r="G11" s="83" t="s">
        <v>217</v>
      </c>
      <c r="H11" s="83" t="s">
        <v>217</v>
      </c>
      <c r="I11" s="83" t="s">
        <v>217</v>
      </c>
      <c r="J11" s="83" t="s">
        <v>217</v>
      </c>
      <c r="K11" s="83" t="s">
        <v>217</v>
      </c>
      <c r="L11" s="83" t="s">
        <v>217</v>
      </c>
      <c r="M11" s="83" t="s">
        <v>218</v>
      </c>
      <c r="N11" s="83" t="s">
        <v>217</v>
      </c>
      <c r="O11" s="83" t="s">
        <v>217</v>
      </c>
      <c r="P11" s="83" t="s">
        <v>217</v>
      </c>
      <c r="Q11" s="83" t="s">
        <v>217</v>
      </c>
      <c r="R11" s="83" t="s">
        <v>217</v>
      </c>
      <c r="S11" s="83" t="s">
        <v>217</v>
      </c>
      <c r="T11" s="83" t="s">
        <v>217</v>
      </c>
      <c r="U11" s="83" t="s">
        <v>217</v>
      </c>
      <c r="V11" s="83" t="s">
        <v>217</v>
      </c>
      <c r="W11" s="83" t="s">
        <v>217</v>
      </c>
      <c r="X11" s="83" t="s">
        <v>217</v>
      </c>
      <c r="Y11" s="83" t="s">
        <v>217</v>
      </c>
      <c r="Z11" s="83" t="s">
        <v>218</v>
      </c>
      <c r="AA11" s="83" t="s">
        <v>217</v>
      </c>
      <c r="AB11" s="83" t="s">
        <v>218</v>
      </c>
      <c r="AC11" s="83" t="s">
        <v>217</v>
      </c>
      <c r="AD11" s="83" t="s">
        <v>217</v>
      </c>
      <c r="AE11" s="83" t="s">
        <v>218</v>
      </c>
      <c r="AF11" s="83" t="s">
        <v>217</v>
      </c>
    </row>
    <row r="12" spans="2:32" ht="15.75" thickBot="1" x14ac:dyDescent="0.3">
      <c r="B12" s="41">
        <v>5</v>
      </c>
      <c r="C12" s="88" t="s">
        <v>317</v>
      </c>
      <c r="D12" s="86">
        <v>45369</v>
      </c>
      <c r="E12" s="89">
        <v>0.63304398148148155</v>
      </c>
      <c r="F12" s="83" t="s">
        <v>218</v>
      </c>
      <c r="G12" s="83" t="s">
        <v>217</v>
      </c>
      <c r="H12" s="83" t="s">
        <v>217</v>
      </c>
      <c r="I12" s="83" t="s">
        <v>217</v>
      </c>
      <c r="J12" s="83" t="s">
        <v>217</v>
      </c>
      <c r="K12" s="83" t="s">
        <v>217</v>
      </c>
      <c r="L12" s="83" t="s">
        <v>217</v>
      </c>
      <c r="M12" s="83" t="s">
        <v>217</v>
      </c>
      <c r="N12" s="83" t="s">
        <v>217</v>
      </c>
      <c r="O12" s="83" t="s">
        <v>217</v>
      </c>
      <c r="P12" s="83" t="s">
        <v>218</v>
      </c>
      <c r="Q12" s="83" t="s">
        <v>217</v>
      </c>
      <c r="R12" s="83" t="s">
        <v>217</v>
      </c>
      <c r="S12" s="83" t="s">
        <v>217</v>
      </c>
      <c r="T12" s="83" t="s">
        <v>217</v>
      </c>
      <c r="U12" s="83" t="s">
        <v>217</v>
      </c>
      <c r="V12" s="83" t="s">
        <v>217</v>
      </c>
      <c r="W12" s="83" t="s">
        <v>217</v>
      </c>
      <c r="X12" s="83" t="s">
        <v>217</v>
      </c>
      <c r="Y12" s="83" t="s">
        <v>217</v>
      </c>
      <c r="Z12" s="83" t="s">
        <v>217</v>
      </c>
      <c r="AA12" s="83" t="s">
        <v>218</v>
      </c>
      <c r="AB12" s="83" t="s">
        <v>218</v>
      </c>
      <c r="AC12" s="83" t="s">
        <v>217</v>
      </c>
      <c r="AD12" s="83" t="s">
        <v>217</v>
      </c>
      <c r="AE12" s="83" t="s">
        <v>218</v>
      </c>
      <c r="AF12" s="83" t="s">
        <v>217</v>
      </c>
    </row>
    <row r="13" spans="2:32" ht="15.75" thickBot="1" x14ac:dyDescent="0.3">
      <c r="B13" s="42">
        <v>6</v>
      </c>
      <c r="C13" s="88" t="s">
        <v>318</v>
      </c>
      <c r="D13" s="86">
        <v>45376</v>
      </c>
      <c r="E13" s="89">
        <v>0.54105324074074079</v>
      </c>
      <c r="F13" s="83" t="s">
        <v>217</v>
      </c>
      <c r="G13" s="83" t="s">
        <v>217</v>
      </c>
      <c r="H13" s="83" t="s">
        <v>218</v>
      </c>
      <c r="I13" s="83" t="s">
        <v>217</v>
      </c>
      <c r="J13" s="83" t="s">
        <v>217</v>
      </c>
      <c r="K13" s="83" t="s">
        <v>217</v>
      </c>
      <c r="L13" s="83" t="s">
        <v>217</v>
      </c>
      <c r="M13" s="83" t="s">
        <v>218</v>
      </c>
      <c r="N13" s="83" t="s">
        <v>217</v>
      </c>
      <c r="O13" s="83" t="s">
        <v>217</v>
      </c>
      <c r="P13" s="83" t="s">
        <v>217</v>
      </c>
      <c r="Q13" s="83" t="s">
        <v>217</v>
      </c>
      <c r="R13" s="83" t="s">
        <v>217</v>
      </c>
      <c r="S13" s="83" t="s">
        <v>217</v>
      </c>
      <c r="T13" s="83" t="s">
        <v>217</v>
      </c>
      <c r="U13" s="83" t="s">
        <v>217</v>
      </c>
      <c r="V13" s="83" t="s">
        <v>217</v>
      </c>
      <c r="W13" s="83" t="s">
        <v>217</v>
      </c>
      <c r="X13" s="83" t="s">
        <v>217</v>
      </c>
      <c r="Y13" s="83" t="s">
        <v>217</v>
      </c>
      <c r="Z13" s="83" t="s">
        <v>218</v>
      </c>
      <c r="AA13" s="83" t="s">
        <v>217</v>
      </c>
      <c r="AB13" s="83" t="s">
        <v>218</v>
      </c>
      <c r="AC13" s="83" t="s">
        <v>217</v>
      </c>
      <c r="AD13" s="83" t="s">
        <v>217</v>
      </c>
      <c r="AE13" s="83" t="s">
        <v>218</v>
      </c>
      <c r="AF13" s="83" t="s">
        <v>217</v>
      </c>
    </row>
    <row r="14" spans="2:32" ht="15.75" thickBot="1" x14ac:dyDescent="0.3">
      <c r="B14" s="40">
        <v>7</v>
      </c>
      <c r="C14" s="88" t="s">
        <v>319</v>
      </c>
      <c r="D14" s="86">
        <v>45384</v>
      </c>
      <c r="E14" s="89">
        <v>0.56829861111111113</v>
      </c>
      <c r="F14" s="83" t="s">
        <v>218</v>
      </c>
      <c r="G14" s="83" t="s">
        <v>217</v>
      </c>
      <c r="H14" s="83" t="s">
        <v>217</v>
      </c>
      <c r="I14" s="83" t="s">
        <v>217</v>
      </c>
      <c r="J14" s="83" t="s">
        <v>217</v>
      </c>
      <c r="K14" s="83" t="s">
        <v>217</v>
      </c>
      <c r="L14" s="83" t="s">
        <v>218</v>
      </c>
      <c r="M14" s="83" t="s">
        <v>217</v>
      </c>
      <c r="N14" s="83" t="s">
        <v>217</v>
      </c>
      <c r="O14" s="83" t="s">
        <v>217</v>
      </c>
      <c r="P14" s="83" t="s">
        <v>217</v>
      </c>
      <c r="Q14" s="83" t="s">
        <v>217</v>
      </c>
      <c r="R14" s="83" t="s">
        <v>217</v>
      </c>
      <c r="S14" s="83" t="s">
        <v>217</v>
      </c>
      <c r="T14" s="83" t="s">
        <v>217</v>
      </c>
      <c r="U14" s="83" t="s">
        <v>217</v>
      </c>
      <c r="V14" s="83" t="s">
        <v>217</v>
      </c>
      <c r="W14" s="83" t="s">
        <v>217</v>
      </c>
      <c r="X14" s="83" t="s">
        <v>218</v>
      </c>
      <c r="Y14" s="83" t="s">
        <v>217</v>
      </c>
      <c r="Z14" s="83" t="s">
        <v>217</v>
      </c>
      <c r="AA14" s="83" t="s">
        <v>217</v>
      </c>
      <c r="AB14" s="83" t="s">
        <v>218</v>
      </c>
      <c r="AC14" s="83" t="s">
        <v>217</v>
      </c>
      <c r="AD14" s="83" t="s">
        <v>217</v>
      </c>
      <c r="AE14" s="83" t="s">
        <v>218</v>
      </c>
      <c r="AF14" s="83" t="s">
        <v>217</v>
      </c>
    </row>
    <row r="15" spans="2:32" ht="15.75" thickBot="1" x14ac:dyDescent="0.3">
      <c r="B15" s="41">
        <v>8</v>
      </c>
      <c r="C15" s="88" t="s">
        <v>320</v>
      </c>
      <c r="D15" s="86">
        <v>45391</v>
      </c>
      <c r="E15" s="89">
        <v>0.38796296296296301</v>
      </c>
      <c r="F15" s="83" t="s">
        <v>218</v>
      </c>
      <c r="G15" s="83" t="s">
        <v>217</v>
      </c>
      <c r="H15" s="83" t="s">
        <v>217</v>
      </c>
      <c r="I15" s="83" t="s">
        <v>217</v>
      </c>
      <c r="J15" s="83" t="s">
        <v>217</v>
      </c>
      <c r="K15" s="83" t="s">
        <v>217</v>
      </c>
      <c r="L15" s="83" t="s">
        <v>217</v>
      </c>
      <c r="M15" s="83" t="s">
        <v>218</v>
      </c>
      <c r="N15" s="83" t="s">
        <v>217</v>
      </c>
      <c r="O15" s="83" t="s">
        <v>217</v>
      </c>
      <c r="P15" s="83" t="s">
        <v>217</v>
      </c>
      <c r="Q15" s="83" t="s">
        <v>217</v>
      </c>
      <c r="R15" s="83" t="s">
        <v>217</v>
      </c>
      <c r="S15" s="83" t="s">
        <v>217</v>
      </c>
      <c r="T15" s="83" t="s">
        <v>217</v>
      </c>
      <c r="U15" s="83" t="s">
        <v>217</v>
      </c>
      <c r="V15" s="83" t="s">
        <v>217</v>
      </c>
      <c r="W15" s="83" t="s">
        <v>217</v>
      </c>
      <c r="X15" s="83" t="s">
        <v>217</v>
      </c>
      <c r="Y15" s="83" t="s">
        <v>217</v>
      </c>
      <c r="Z15" s="83" t="s">
        <v>218</v>
      </c>
      <c r="AA15" s="83" t="s">
        <v>217</v>
      </c>
      <c r="AB15" s="83" t="s">
        <v>218</v>
      </c>
      <c r="AC15" s="83" t="s">
        <v>217</v>
      </c>
      <c r="AD15" s="83" t="s">
        <v>217</v>
      </c>
      <c r="AE15" s="83" t="s">
        <v>218</v>
      </c>
      <c r="AF15" s="83" t="s">
        <v>217</v>
      </c>
    </row>
    <row r="16" spans="2:32" ht="15.75" thickBot="1" x14ac:dyDescent="0.3">
      <c r="B16" s="42">
        <v>9</v>
      </c>
      <c r="C16" s="88" t="s">
        <v>321</v>
      </c>
      <c r="D16" s="86">
        <v>45397</v>
      </c>
      <c r="E16" s="89">
        <v>0.60917824074074078</v>
      </c>
      <c r="F16" s="83" t="s">
        <v>217</v>
      </c>
      <c r="G16" s="83" t="s">
        <v>217</v>
      </c>
      <c r="H16" s="83" t="s">
        <v>218</v>
      </c>
      <c r="I16" s="83" t="s">
        <v>217</v>
      </c>
      <c r="J16" s="83" t="s">
        <v>217</v>
      </c>
      <c r="K16" s="83" t="s">
        <v>217</v>
      </c>
      <c r="L16" s="83" t="s">
        <v>217</v>
      </c>
      <c r="M16" s="83" t="s">
        <v>217</v>
      </c>
      <c r="N16" s="83" t="s">
        <v>217</v>
      </c>
      <c r="O16" s="83" t="s">
        <v>217</v>
      </c>
      <c r="P16" s="83" t="s">
        <v>218</v>
      </c>
      <c r="Q16" s="83" t="s">
        <v>217</v>
      </c>
      <c r="R16" s="83" t="s">
        <v>217</v>
      </c>
      <c r="S16" s="83" t="s">
        <v>217</v>
      </c>
      <c r="T16" s="83" t="s">
        <v>217</v>
      </c>
      <c r="U16" s="83" t="s">
        <v>217</v>
      </c>
      <c r="V16" s="83" t="s">
        <v>217</v>
      </c>
      <c r="W16" s="83" t="s">
        <v>217</v>
      </c>
      <c r="X16" s="83" t="s">
        <v>217</v>
      </c>
      <c r="Y16" s="83" t="s">
        <v>217</v>
      </c>
      <c r="Z16" s="83" t="s">
        <v>217</v>
      </c>
      <c r="AA16" s="83" t="s">
        <v>218</v>
      </c>
      <c r="AB16" s="83" t="s">
        <v>218</v>
      </c>
      <c r="AC16" s="83" t="s">
        <v>217</v>
      </c>
      <c r="AD16" s="83" t="s">
        <v>217</v>
      </c>
      <c r="AE16" s="83" t="s">
        <v>218</v>
      </c>
      <c r="AF16" s="83" t="s">
        <v>217</v>
      </c>
    </row>
    <row r="17" spans="2:32" ht="15.75" thickBot="1" x14ac:dyDescent="0.3">
      <c r="B17" s="40">
        <v>10</v>
      </c>
      <c r="C17" s="88" t="s">
        <v>322</v>
      </c>
      <c r="D17" s="86">
        <v>45404</v>
      </c>
      <c r="E17" s="89">
        <v>0.6663310185185185</v>
      </c>
      <c r="F17" s="83" t="s">
        <v>217</v>
      </c>
      <c r="G17" s="83" t="s">
        <v>217</v>
      </c>
      <c r="H17" s="83" t="s">
        <v>218</v>
      </c>
      <c r="I17" s="83" t="s">
        <v>217</v>
      </c>
      <c r="J17" s="83" t="s">
        <v>217</v>
      </c>
      <c r="K17" s="83" t="s">
        <v>217</v>
      </c>
      <c r="L17" s="83" t="s">
        <v>218</v>
      </c>
      <c r="M17" s="83" t="s">
        <v>217</v>
      </c>
      <c r="N17" s="83" t="s">
        <v>217</v>
      </c>
      <c r="O17" s="83" t="s">
        <v>217</v>
      </c>
      <c r="P17" s="83" t="s">
        <v>217</v>
      </c>
      <c r="Q17" s="83" t="s">
        <v>217</v>
      </c>
      <c r="R17" s="83" t="s">
        <v>217</v>
      </c>
      <c r="S17" s="83" t="s">
        <v>217</v>
      </c>
      <c r="T17" s="83" t="s">
        <v>217</v>
      </c>
      <c r="U17" s="83" t="s">
        <v>217</v>
      </c>
      <c r="V17" s="83" t="s">
        <v>217</v>
      </c>
      <c r="W17" s="83" t="s">
        <v>217</v>
      </c>
      <c r="X17" s="83" t="s">
        <v>218</v>
      </c>
      <c r="Y17" s="83" t="s">
        <v>217</v>
      </c>
      <c r="Z17" s="83" t="s">
        <v>217</v>
      </c>
      <c r="AA17" s="83" t="s">
        <v>217</v>
      </c>
      <c r="AB17" s="83" t="s">
        <v>218</v>
      </c>
      <c r="AC17" s="83" t="s">
        <v>217</v>
      </c>
      <c r="AD17" s="83" t="s">
        <v>217</v>
      </c>
      <c r="AE17" s="83" t="s">
        <v>218</v>
      </c>
      <c r="AF17" s="83" t="s">
        <v>217</v>
      </c>
    </row>
    <row r="18" spans="2:32" ht="15.75" thickBot="1" x14ac:dyDescent="0.3">
      <c r="B18" s="41">
        <v>11</v>
      </c>
      <c r="C18" s="88" t="s">
        <v>323</v>
      </c>
      <c r="D18" s="86">
        <v>45414</v>
      </c>
      <c r="E18" s="89">
        <v>0.68704861111111104</v>
      </c>
      <c r="F18" s="83" t="s">
        <v>217</v>
      </c>
      <c r="G18" s="83" t="s">
        <v>217</v>
      </c>
      <c r="H18" s="83" t="s">
        <v>218</v>
      </c>
      <c r="I18" s="83" t="s">
        <v>217</v>
      </c>
      <c r="J18" s="83" t="s">
        <v>217</v>
      </c>
      <c r="K18" s="83" t="s">
        <v>217</v>
      </c>
      <c r="L18" s="83" t="s">
        <v>217</v>
      </c>
      <c r="M18" s="83" t="s">
        <v>217</v>
      </c>
      <c r="N18" s="83" t="s">
        <v>217</v>
      </c>
      <c r="O18" s="83" t="s">
        <v>217</v>
      </c>
      <c r="P18" s="83" t="s">
        <v>218</v>
      </c>
      <c r="Q18" s="83" t="s">
        <v>217</v>
      </c>
      <c r="R18" s="83" t="s">
        <v>217</v>
      </c>
      <c r="S18" s="83" t="s">
        <v>217</v>
      </c>
      <c r="T18" s="83" t="s">
        <v>217</v>
      </c>
      <c r="U18" s="83" t="s">
        <v>217</v>
      </c>
      <c r="V18" s="83" t="s">
        <v>217</v>
      </c>
      <c r="W18" s="83" t="s">
        <v>217</v>
      </c>
      <c r="X18" s="83" t="s">
        <v>217</v>
      </c>
      <c r="Y18" s="83" t="s">
        <v>217</v>
      </c>
      <c r="Z18" s="83" t="s">
        <v>217</v>
      </c>
      <c r="AA18" s="83" t="s">
        <v>218</v>
      </c>
      <c r="AB18" s="83" t="s">
        <v>218</v>
      </c>
      <c r="AC18" s="83" t="s">
        <v>217</v>
      </c>
      <c r="AD18" s="83" t="s">
        <v>217</v>
      </c>
      <c r="AE18" s="83" t="s">
        <v>218</v>
      </c>
      <c r="AF18" s="83" t="s">
        <v>217</v>
      </c>
    </row>
    <row r="19" spans="2:32" ht="15.75" thickBot="1" x14ac:dyDescent="0.3">
      <c r="B19" s="42">
        <v>12</v>
      </c>
      <c r="C19" s="88" t="s">
        <v>324</v>
      </c>
      <c r="D19" s="86">
        <v>45425</v>
      </c>
      <c r="E19" s="89">
        <v>0.62578703703703698</v>
      </c>
      <c r="F19" s="83" t="s">
        <v>217</v>
      </c>
      <c r="G19" s="83" t="s">
        <v>217</v>
      </c>
      <c r="H19" s="83" t="s">
        <v>218</v>
      </c>
      <c r="I19" s="83" t="s">
        <v>217</v>
      </c>
      <c r="J19" s="83" t="s">
        <v>217</v>
      </c>
      <c r="K19" s="83" t="s">
        <v>217</v>
      </c>
      <c r="L19" s="83" t="s">
        <v>217</v>
      </c>
      <c r="M19" s="83" t="s">
        <v>217</v>
      </c>
      <c r="N19" s="83" t="s">
        <v>217</v>
      </c>
      <c r="O19" s="83" t="s">
        <v>217</v>
      </c>
      <c r="P19" s="83" t="s">
        <v>218</v>
      </c>
      <c r="Q19" s="83" t="s">
        <v>217</v>
      </c>
      <c r="R19" s="83" t="s">
        <v>217</v>
      </c>
      <c r="S19" s="83" t="s">
        <v>217</v>
      </c>
      <c r="T19" s="83" t="s">
        <v>217</v>
      </c>
      <c r="U19" s="83" t="s">
        <v>217</v>
      </c>
      <c r="V19" s="83" t="s">
        <v>217</v>
      </c>
      <c r="W19" s="83" t="s">
        <v>217</v>
      </c>
      <c r="X19" s="83" t="s">
        <v>217</v>
      </c>
      <c r="Y19" s="83" t="s">
        <v>217</v>
      </c>
      <c r="Z19" s="83" t="s">
        <v>217</v>
      </c>
      <c r="AA19" s="83" t="s">
        <v>218</v>
      </c>
      <c r="AB19" s="83" t="s">
        <v>218</v>
      </c>
      <c r="AC19" s="83" t="s">
        <v>217</v>
      </c>
      <c r="AD19" s="83" t="s">
        <v>217</v>
      </c>
      <c r="AE19" s="83" t="s">
        <v>218</v>
      </c>
      <c r="AF19" s="83" t="s">
        <v>217</v>
      </c>
    </row>
    <row r="20" spans="2:32" ht="15.75" thickBot="1" x14ac:dyDescent="0.3">
      <c r="B20" s="40">
        <v>13</v>
      </c>
      <c r="C20" s="88" t="s">
        <v>325</v>
      </c>
      <c r="D20" s="86">
        <v>45433</v>
      </c>
      <c r="E20" s="89">
        <v>0.72250000000000003</v>
      </c>
      <c r="F20" s="83" t="s">
        <v>217</v>
      </c>
      <c r="G20" s="83" t="s">
        <v>217</v>
      </c>
      <c r="H20" s="83" t="s">
        <v>218</v>
      </c>
      <c r="I20" s="83" t="s">
        <v>217</v>
      </c>
      <c r="J20" s="83" t="s">
        <v>217</v>
      </c>
      <c r="K20" s="83" t="s">
        <v>217</v>
      </c>
      <c r="L20" s="83" t="s">
        <v>218</v>
      </c>
      <c r="M20" s="83" t="s">
        <v>217</v>
      </c>
      <c r="N20" s="83" t="s">
        <v>217</v>
      </c>
      <c r="O20" s="83" t="s">
        <v>217</v>
      </c>
      <c r="P20" s="83" t="s">
        <v>217</v>
      </c>
      <c r="Q20" s="83" t="s">
        <v>217</v>
      </c>
      <c r="R20" s="83" t="s">
        <v>217</v>
      </c>
      <c r="S20" s="83" t="s">
        <v>217</v>
      </c>
      <c r="T20" s="83" t="s">
        <v>217</v>
      </c>
      <c r="U20" s="83" t="s">
        <v>217</v>
      </c>
      <c r="V20" s="83" t="s">
        <v>217</v>
      </c>
      <c r="W20" s="83" t="s">
        <v>217</v>
      </c>
      <c r="X20" s="83" t="s">
        <v>218</v>
      </c>
      <c r="Y20" s="83" t="s">
        <v>217</v>
      </c>
      <c r="Z20" s="83" t="s">
        <v>217</v>
      </c>
      <c r="AA20" s="83" t="s">
        <v>217</v>
      </c>
      <c r="AB20" s="83" t="s">
        <v>218</v>
      </c>
      <c r="AC20" s="83" t="s">
        <v>217</v>
      </c>
      <c r="AD20" s="83" t="s">
        <v>217</v>
      </c>
      <c r="AE20" s="83" t="s">
        <v>218</v>
      </c>
      <c r="AF20" s="83" t="s">
        <v>217</v>
      </c>
    </row>
    <row r="21" spans="2:32" ht="15.75" thickBot="1" x14ac:dyDescent="0.3">
      <c r="B21" s="41">
        <v>14</v>
      </c>
      <c r="C21" s="88" t="s">
        <v>326</v>
      </c>
      <c r="D21" s="86">
        <v>45436</v>
      </c>
      <c r="E21" s="89">
        <v>0.52953703703703703</v>
      </c>
      <c r="F21" s="83" t="s">
        <v>217</v>
      </c>
      <c r="G21" s="83" t="s">
        <v>217</v>
      </c>
      <c r="H21" s="83" t="s">
        <v>218</v>
      </c>
      <c r="I21" s="83" t="s">
        <v>217</v>
      </c>
      <c r="J21" s="83" t="s">
        <v>217</v>
      </c>
      <c r="K21" s="83" t="s">
        <v>218</v>
      </c>
      <c r="L21" s="83" t="s">
        <v>217</v>
      </c>
      <c r="M21" s="83" t="s">
        <v>217</v>
      </c>
      <c r="N21" s="83" t="s">
        <v>217</v>
      </c>
      <c r="O21" s="83" t="s">
        <v>217</v>
      </c>
      <c r="P21" s="83" t="s">
        <v>217</v>
      </c>
      <c r="Q21" s="83" t="s">
        <v>218</v>
      </c>
      <c r="R21" s="83" t="s">
        <v>217</v>
      </c>
      <c r="S21" s="83" t="s">
        <v>217</v>
      </c>
      <c r="T21" s="83" t="s">
        <v>217</v>
      </c>
      <c r="U21" s="83" t="s">
        <v>217</v>
      </c>
      <c r="V21" s="83" t="s">
        <v>217</v>
      </c>
      <c r="W21" s="83" t="s">
        <v>217</v>
      </c>
      <c r="X21" s="83" t="s">
        <v>217</v>
      </c>
      <c r="Y21" s="83" t="s">
        <v>217</v>
      </c>
      <c r="Z21" s="83" t="s">
        <v>218</v>
      </c>
      <c r="AA21" s="83" t="s">
        <v>217</v>
      </c>
      <c r="AB21" s="83" t="s">
        <v>218</v>
      </c>
      <c r="AC21" s="83" t="s">
        <v>217</v>
      </c>
      <c r="AD21" s="83" t="s">
        <v>217</v>
      </c>
      <c r="AE21" s="83" t="s">
        <v>218</v>
      </c>
      <c r="AF21" s="83" t="s">
        <v>217</v>
      </c>
    </row>
    <row r="22" spans="2:32" ht="15.75" thickBot="1" x14ac:dyDescent="0.3">
      <c r="B22" s="42">
        <v>15</v>
      </c>
      <c r="C22" s="88" t="s">
        <v>327</v>
      </c>
      <c r="D22" s="86">
        <v>45457</v>
      </c>
      <c r="E22" s="89">
        <v>0.6113425925925926</v>
      </c>
      <c r="F22" s="83" t="s">
        <v>217</v>
      </c>
      <c r="G22" s="83" t="s">
        <v>217</v>
      </c>
      <c r="H22" s="83" t="s">
        <v>218</v>
      </c>
      <c r="I22" s="83" t="s">
        <v>217</v>
      </c>
      <c r="J22" s="83" t="s">
        <v>217</v>
      </c>
      <c r="K22" s="83" t="s">
        <v>217</v>
      </c>
      <c r="L22" s="83" t="s">
        <v>217</v>
      </c>
      <c r="M22" s="83" t="s">
        <v>218</v>
      </c>
      <c r="N22" s="83" t="s">
        <v>217</v>
      </c>
      <c r="O22" s="83" t="s">
        <v>217</v>
      </c>
      <c r="P22" s="83" t="s">
        <v>217</v>
      </c>
      <c r="Q22" s="83" t="s">
        <v>217</v>
      </c>
      <c r="R22" s="83" t="s">
        <v>217</v>
      </c>
      <c r="S22" s="83" t="s">
        <v>217</v>
      </c>
      <c r="T22" s="83" t="s">
        <v>217</v>
      </c>
      <c r="U22" s="83" t="s">
        <v>217</v>
      </c>
      <c r="V22" s="83" t="s">
        <v>217</v>
      </c>
      <c r="W22" s="83" t="s">
        <v>217</v>
      </c>
      <c r="X22" s="83" t="s">
        <v>217</v>
      </c>
      <c r="Y22" s="83" t="s">
        <v>217</v>
      </c>
      <c r="Z22" s="83" t="s">
        <v>218</v>
      </c>
      <c r="AA22" s="83" t="s">
        <v>217</v>
      </c>
      <c r="AB22" s="83" t="s">
        <v>218</v>
      </c>
      <c r="AC22" s="83" t="s">
        <v>217</v>
      </c>
      <c r="AD22" s="83" t="s">
        <v>217</v>
      </c>
      <c r="AE22" s="83" t="s">
        <v>218</v>
      </c>
      <c r="AF22" s="83" t="s">
        <v>217</v>
      </c>
    </row>
    <row r="23" spans="2:32" ht="15.75" thickBot="1" x14ac:dyDescent="0.3">
      <c r="B23" s="40">
        <v>16</v>
      </c>
      <c r="C23" s="88" t="s">
        <v>328</v>
      </c>
      <c r="D23" s="86">
        <v>45474</v>
      </c>
      <c r="E23" s="89">
        <v>0.68381944444444442</v>
      </c>
      <c r="F23" s="83" t="s">
        <v>218</v>
      </c>
      <c r="G23" s="83" t="s">
        <v>217</v>
      </c>
      <c r="H23" s="83" t="s">
        <v>217</v>
      </c>
      <c r="I23" s="83" t="s">
        <v>217</v>
      </c>
      <c r="J23" s="83" t="s">
        <v>217</v>
      </c>
      <c r="K23" s="83" t="s">
        <v>217</v>
      </c>
      <c r="L23" s="83" t="s">
        <v>218</v>
      </c>
      <c r="M23" s="83" t="s">
        <v>217</v>
      </c>
      <c r="N23" s="83" t="s">
        <v>217</v>
      </c>
      <c r="O23" s="83" t="s">
        <v>217</v>
      </c>
      <c r="P23" s="83" t="s">
        <v>217</v>
      </c>
      <c r="Q23" s="83" t="s">
        <v>217</v>
      </c>
      <c r="R23" s="83" t="s">
        <v>217</v>
      </c>
      <c r="S23" s="83" t="s">
        <v>217</v>
      </c>
      <c r="T23" s="83" t="s">
        <v>217</v>
      </c>
      <c r="U23" s="83" t="s">
        <v>217</v>
      </c>
      <c r="V23" s="83" t="s">
        <v>217</v>
      </c>
      <c r="W23" s="83" t="s">
        <v>217</v>
      </c>
      <c r="X23" s="83" t="s">
        <v>218</v>
      </c>
      <c r="Y23" s="83" t="s">
        <v>217</v>
      </c>
      <c r="Z23" s="83" t="s">
        <v>217</v>
      </c>
      <c r="AA23" s="83" t="s">
        <v>217</v>
      </c>
      <c r="AB23" s="83" t="s">
        <v>218</v>
      </c>
      <c r="AC23" s="83" t="s">
        <v>217</v>
      </c>
      <c r="AD23" s="83" t="s">
        <v>217</v>
      </c>
      <c r="AE23" s="83" t="s">
        <v>218</v>
      </c>
      <c r="AF23" s="83" t="s">
        <v>217</v>
      </c>
    </row>
    <row r="24" spans="2:32" ht="15.75" thickBot="1" x14ac:dyDescent="0.3">
      <c r="B24" s="41">
        <v>17</v>
      </c>
      <c r="C24" s="88" t="s">
        <v>329</v>
      </c>
      <c r="D24" s="86">
        <v>45495</v>
      </c>
      <c r="E24" s="89">
        <v>0.50814814814814813</v>
      </c>
      <c r="F24" s="83" t="s">
        <v>217</v>
      </c>
      <c r="G24" s="83" t="s">
        <v>217</v>
      </c>
      <c r="H24" s="83" t="s">
        <v>218</v>
      </c>
      <c r="I24" s="83" t="s">
        <v>217</v>
      </c>
      <c r="J24" s="83" t="s">
        <v>217</v>
      </c>
      <c r="K24" s="83" t="s">
        <v>217</v>
      </c>
      <c r="L24" s="83" t="s">
        <v>218</v>
      </c>
      <c r="M24" s="83" t="s">
        <v>217</v>
      </c>
      <c r="N24" s="83" t="s">
        <v>217</v>
      </c>
      <c r="O24" s="83" t="s">
        <v>217</v>
      </c>
      <c r="P24" s="83" t="s">
        <v>217</v>
      </c>
      <c r="Q24" s="83" t="s">
        <v>217</v>
      </c>
      <c r="R24" s="83" t="s">
        <v>217</v>
      </c>
      <c r="S24" s="83" t="s">
        <v>218</v>
      </c>
      <c r="T24" s="83" t="s">
        <v>217</v>
      </c>
      <c r="U24" s="83" t="s">
        <v>217</v>
      </c>
      <c r="V24" s="83" t="s">
        <v>217</v>
      </c>
      <c r="W24" s="83" t="s">
        <v>217</v>
      </c>
      <c r="X24" s="83" t="s">
        <v>218</v>
      </c>
      <c r="Y24" s="83" t="s">
        <v>217</v>
      </c>
      <c r="Z24" s="83" t="s">
        <v>217</v>
      </c>
      <c r="AA24" s="83" t="s">
        <v>217</v>
      </c>
      <c r="AB24" s="83" t="s">
        <v>218</v>
      </c>
      <c r="AC24" s="83" t="s">
        <v>217</v>
      </c>
      <c r="AD24" s="83" t="s">
        <v>217</v>
      </c>
      <c r="AE24" s="83" t="s">
        <v>218</v>
      </c>
      <c r="AF24" s="83" t="s">
        <v>217</v>
      </c>
    </row>
    <row r="25" spans="2:32" ht="15.75" thickBot="1" x14ac:dyDescent="0.3">
      <c r="B25" s="42">
        <v>18</v>
      </c>
      <c r="C25" s="88" t="s">
        <v>330</v>
      </c>
      <c r="D25" s="86">
        <v>45513</v>
      </c>
      <c r="E25" s="89">
        <v>0.41613425925925923</v>
      </c>
      <c r="F25" s="83" t="s">
        <v>217</v>
      </c>
      <c r="G25" s="83" t="s">
        <v>217</v>
      </c>
      <c r="H25" s="83" t="s">
        <v>218</v>
      </c>
      <c r="I25" s="83" t="s">
        <v>217</v>
      </c>
      <c r="J25" s="83" t="s">
        <v>217</v>
      </c>
      <c r="K25" s="83" t="s">
        <v>217</v>
      </c>
      <c r="L25" s="83" t="s">
        <v>217</v>
      </c>
      <c r="M25" s="83" t="s">
        <v>217</v>
      </c>
      <c r="N25" s="83" t="s">
        <v>217</v>
      </c>
      <c r="O25" s="83" t="s">
        <v>217</v>
      </c>
      <c r="P25" s="83" t="s">
        <v>218</v>
      </c>
      <c r="Q25" s="83" t="s">
        <v>217</v>
      </c>
      <c r="R25" s="83" t="s">
        <v>217</v>
      </c>
      <c r="S25" s="83" t="s">
        <v>217</v>
      </c>
      <c r="T25" s="83" t="s">
        <v>217</v>
      </c>
      <c r="U25" s="83" t="s">
        <v>217</v>
      </c>
      <c r="V25" s="83" t="s">
        <v>217</v>
      </c>
      <c r="W25" s="83" t="s">
        <v>217</v>
      </c>
      <c r="X25" s="83" t="s">
        <v>217</v>
      </c>
      <c r="Y25" s="83" t="s">
        <v>217</v>
      </c>
      <c r="Z25" s="83" t="s">
        <v>217</v>
      </c>
      <c r="AA25" s="83" t="s">
        <v>218</v>
      </c>
      <c r="AB25" s="83" t="s">
        <v>218</v>
      </c>
      <c r="AC25" s="83" t="s">
        <v>217</v>
      </c>
      <c r="AD25" s="83" t="s">
        <v>217</v>
      </c>
      <c r="AE25" s="83" t="s">
        <v>218</v>
      </c>
      <c r="AF25" s="83" t="s">
        <v>217</v>
      </c>
    </row>
    <row r="26" spans="2:32" ht="15.75" thickBot="1" x14ac:dyDescent="0.3">
      <c r="B26" s="40">
        <v>19</v>
      </c>
      <c r="C26" s="88" t="s">
        <v>331</v>
      </c>
      <c r="D26" s="86">
        <v>45516</v>
      </c>
      <c r="E26" s="89">
        <v>0.62130787037037039</v>
      </c>
      <c r="F26" s="83" t="s">
        <v>218</v>
      </c>
      <c r="G26" s="83" t="s">
        <v>217</v>
      </c>
      <c r="H26" s="83" t="s">
        <v>217</v>
      </c>
      <c r="I26" s="83" t="s">
        <v>217</v>
      </c>
      <c r="J26" s="83" t="s">
        <v>217</v>
      </c>
      <c r="K26" s="83" t="s">
        <v>217</v>
      </c>
      <c r="L26" s="83" t="s">
        <v>217</v>
      </c>
      <c r="M26" s="83" t="s">
        <v>217</v>
      </c>
      <c r="N26" s="83" t="s">
        <v>217</v>
      </c>
      <c r="O26" s="83" t="s">
        <v>218</v>
      </c>
      <c r="P26" s="83" t="s">
        <v>217</v>
      </c>
      <c r="Q26" s="83" t="s">
        <v>218</v>
      </c>
      <c r="R26" s="83" t="s">
        <v>217</v>
      </c>
      <c r="S26" s="83" t="s">
        <v>217</v>
      </c>
      <c r="T26" s="83" t="s">
        <v>217</v>
      </c>
      <c r="U26" s="83" t="s">
        <v>217</v>
      </c>
      <c r="V26" s="83" t="s">
        <v>217</v>
      </c>
      <c r="W26" s="83" t="s">
        <v>217</v>
      </c>
      <c r="X26" s="83" t="s">
        <v>217</v>
      </c>
      <c r="Y26" s="83" t="s">
        <v>217</v>
      </c>
      <c r="Z26" s="83" t="s">
        <v>217</v>
      </c>
      <c r="AA26" s="83" t="s">
        <v>218</v>
      </c>
      <c r="AB26" s="83" t="s">
        <v>218</v>
      </c>
      <c r="AC26" s="83" t="s">
        <v>217</v>
      </c>
      <c r="AD26" s="83" t="s">
        <v>217</v>
      </c>
      <c r="AE26" s="83" t="s">
        <v>218</v>
      </c>
      <c r="AF26" s="83" t="s">
        <v>217</v>
      </c>
    </row>
    <row r="27" spans="2:32" ht="15.75" thickBot="1" x14ac:dyDescent="0.3">
      <c r="B27" s="41">
        <v>20</v>
      </c>
      <c r="C27" s="88" t="s">
        <v>332</v>
      </c>
      <c r="D27" s="86">
        <v>45537</v>
      </c>
      <c r="E27" s="89">
        <v>0.42568287037037034</v>
      </c>
      <c r="F27" s="83" t="s">
        <v>217</v>
      </c>
      <c r="G27" s="83" t="s">
        <v>217</v>
      </c>
      <c r="H27" s="83" t="s">
        <v>218</v>
      </c>
      <c r="I27" s="83" t="s">
        <v>217</v>
      </c>
      <c r="J27" s="83" t="s">
        <v>217</v>
      </c>
      <c r="K27" s="83" t="s">
        <v>217</v>
      </c>
      <c r="L27" s="83" t="s">
        <v>218</v>
      </c>
      <c r="M27" s="83" t="s">
        <v>217</v>
      </c>
      <c r="N27" s="83" t="s">
        <v>217</v>
      </c>
      <c r="O27" s="83" t="s">
        <v>217</v>
      </c>
      <c r="P27" s="83" t="s">
        <v>217</v>
      </c>
      <c r="Q27" s="83" t="s">
        <v>217</v>
      </c>
      <c r="R27" s="83" t="s">
        <v>217</v>
      </c>
      <c r="S27" s="83" t="s">
        <v>218</v>
      </c>
      <c r="T27" s="83" t="s">
        <v>217</v>
      </c>
      <c r="U27" s="83" t="s">
        <v>217</v>
      </c>
      <c r="V27" s="83" t="s">
        <v>217</v>
      </c>
      <c r="W27" s="83" t="s">
        <v>217</v>
      </c>
      <c r="X27" s="83" t="s">
        <v>218</v>
      </c>
      <c r="Y27" s="83" t="s">
        <v>217</v>
      </c>
      <c r="Z27" s="83" t="s">
        <v>217</v>
      </c>
      <c r="AA27" s="83" t="s">
        <v>217</v>
      </c>
      <c r="AB27" s="83" t="s">
        <v>218</v>
      </c>
      <c r="AC27" s="83" t="s">
        <v>217</v>
      </c>
      <c r="AD27" s="83" t="s">
        <v>217</v>
      </c>
      <c r="AE27" s="83" t="s">
        <v>218</v>
      </c>
      <c r="AF27" s="83" t="s">
        <v>217</v>
      </c>
    </row>
    <row r="28" spans="2:32" ht="15.75" thickBot="1" x14ac:dyDescent="0.3">
      <c r="B28" s="42">
        <v>21</v>
      </c>
      <c r="C28" s="88" t="s">
        <v>333</v>
      </c>
      <c r="D28" s="86">
        <v>45553</v>
      </c>
      <c r="E28" s="89">
        <v>0.61508101851851849</v>
      </c>
      <c r="F28" s="83" t="s">
        <v>218</v>
      </c>
      <c r="G28" s="83" t="s">
        <v>217</v>
      </c>
      <c r="H28" s="83" t="s">
        <v>217</v>
      </c>
      <c r="I28" s="83" t="s">
        <v>217</v>
      </c>
      <c r="J28" s="83" t="s">
        <v>217</v>
      </c>
      <c r="K28" s="83" t="s">
        <v>217</v>
      </c>
      <c r="L28" s="83" t="s">
        <v>217</v>
      </c>
      <c r="M28" s="83" t="s">
        <v>217</v>
      </c>
      <c r="N28" s="83" t="s">
        <v>217</v>
      </c>
      <c r="O28" s="83" t="s">
        <v>217</v>
      </c>
      <c r="P28" s="83" t="s">
        <v>218</v>
      </c>
      <c r="Q28" s="83" t="s">
        <v>217</v>
      </c>
      <c r="R28" s="83" t="s">
        <v>217</v>
      </c>
      <c r="S28" s="83" t="s">
        <v>217</v>
      </c>
      <c r="T28" s="83" t="s">
        <v>217</v>
      </c>
      <c r="U28" s="83" t="s">
        <v>217</v>
      </c>
      <c r="V28" s="83" t="s">
        <v>217</v>
      </c>
      <c r="W28" s="83" t="s">
        <v>217</v>
      </c>
      <c r="X28" s="83" t="s">
        <v>217</v>
      </c>
      <c r="Y28" s="83" t="s">
        <v>217</v>
      </c>
      <c r="Z28" s="83" t="s">
        <v>217</v>
      </c>
      <c r="AA28" s="83" t="s">
        <v>218</v>
      </c>
      <c r="AB28" s="83" t="s">
        <v>218</v>
      </c>
      <c r="AC28" s="83" t="s">
        <v>217</v>
      </c>
      <c r="AD28" s="83" t="s">
        <v>217</v>
      </c>
      <c r="AE28" s="83" t="s">
        <v>218</v>
      </c>
      <c r="AF28" s="83" t="s">
        <v>217</v>
      </c>
    </row>
    <row r="29" spans="2:32" ht="15.75" thickBot="1" x14ac:dyDescent="0.3">
      <c r="B29" s="40">
        <v>22</v>
      </c>
      <c r="C29" s="88" t="s">
        <v>334</v>
      </c>
      <c r="D29" s="86">
        <v>45572</v>
      </c>
      <c r="E29" s="89">
        <v>0.44184027777777773</v>
      </c>
      <c r="F29" s="83" t="s">
        <v>217</v>
      </c>
      <c r="G29" s="83" t="s">
        <v>217</v>
      </c>
      <c r="H29" s="83" t="s">
        <v>218</v>
      </c>
      <c r="I29" s="83" t="s">
        <v>217</v>
      </c>
      <c r="J29" s="83" t="s">
        <v>217</v>
      </c>
      <c r="K29" s="83" t="s">
        <v>217</v>
      </c>
      <c r="L29" s="83" t="s">
        <v>217</v>
      </c>
      <c r="M29" s="83" t="s">
        <v>218</v>
      </c>
      <c r="N29" s="83" t="s">
        <v>217</v>
      </c>
      <c r="O29" s="83" t="s">
        <v>217</v>
      </c>
      <c r="P29" s="83" t="s">
        <v>217</v>
      </c>
      <c r="Q29" s="83" t="s">
        <v>217</v>
      </c>
      <c r="R29" s="83" t="s">
        <v>217</v>
      </c>
      <c r="S29" s="83" t="s">
        <v>217</v>
      </c>
      <c r="T29" s="83" t="s">
        <v>217</v>
      </c>
      <c r="U29" s="83" t="s">
        <v>217</v>
      </c>
      <c r="V29" s="83" t="s">
        <v>217</v>
      </c>
      <c r="W29" s="83" t="s">
        <v>217</v>
      </c>
      <c r="X29" s="83" t="s">
        <v>217</v>
      </c>
      <c r="Y29" s="83" t="s">
        <v>217</v>
      </c>
      <c r="Z29" s="83" t="s">
        <v>218</v>
      </c>
      <c r="AA29" s="83" t="s">
        <v>217</v>
      </c>
      <c r="AB29" s="83" t="s">
        <v>218</v>
      </c>
      <c r="AC29" s="83" t="s">
        <v>217</v>
      </c>
      <c r="AD29" s="83" t="s">
        <v>217</v>
      </c>
      <c r="AE29" s="83" t="s">
        <v>218</v>
      </c>
      <c r="AF29" s="83" t="s">
        <v>217</v>
      </c>
    </row>
    <row r="30" spans="2:32" ht="15.75" thickBot="1" x14ac:dyDescent="0.3">
      <c r="B30" s="41">
        <v>23</v>
      </c>
      <c r="C30" s="88" t="s">
        <v>335</v>
      </c>
      <c r="D30" s="86">
        <v>45603</v>
      </c>
      <c r="E30" s="89">
        <v>0.41787037037037034</v>
      </c>
      <c r="F30" s="83" t="s">
        <v>218</v>
      </c>
      <c r="G30" s="83" t="s">
        <v>217</v>
      </c>
      <c r="H30" s="83" t="s">
        <v>217</v>
      </c>
      <c r="I30" s="83" t="s">
        <v>217</v>
      </c>
      <c r="J30" s="83" t="s">
        <v>217</v>
      </c>
      <c r="K30" s="83" t="s">
        <v>217</v>
      </c>
      <c r="L30" s="83" t="s">
        <v>217</v>
      </c>
      <c r="M30" s="83" t="s">
        <v>217</v>
      </c>
      <c r="N30" s="83" t="s">
        <v>217</v>
      </c>
      <c r="O30" s="83" t="s">
        <v>217</v>
      </c>
      <c r="P30" s="83" t="s">
        <v>218</v>
      </c>
      <c r="Q30" s="83" t="s">
        <v>217</v>
      </c>
      <c r="R30" s="83" t="s">
        <v>217</v>
      </c>
      <c r="S30" s="83" t="s">
        <v>217</v>
      </c>
      <c r="T30" s="83" t="s">
        <v>217</v>
      </c>
      <c r="U30" s="83" t="s">
        <v>217</v>
      </c>
      <c r="V30" s="83" t="s">
        <v>217</v>
      </c>
      <c r="W30" s="83" t="s">
        <v>217</v>
      </c>
      <c r="X30" s="83" t="s">
        <v>217</v>
      </c>
      <c r="Y30" s="83" t="s">
        <v>217</v>
      </c>
      <c r="Z30" s="83" t="s">
        <v>217</v>
      </c>
      <c r="AA30" s="83" t="s">
        <v>218</v>
      </c>
      <c r="AB30" s="83" t="s">
        <v>218</v>
      </c>
      <c r="AC30" s="83" t="s">
        <v>217</v>
      </c>
      <c r="AD30" s="83" t="s">
        <v>217</v>
      </c>
      <c r="AE30" s="83" t="s">
        <v>218</v>
      </c>
      <c r="AF30" s="83" t="s">
        <v>217</v>
      </c>
    </row>
    <row r="31" spans="2:32" ht="15.75" thickBot="1" x14ac:dyDescent="0.3">
      <c r="B31" s="42">
        <v>24</v>
      </c>
      <c r="C31" s="88" t="s">
        <v>336</v>
      </c>
      <c r="D31" s="86">
        <v>45635</v>
      </c>
      <c r="E31" s="89">
        <v>0.72449074074074071</v>
      </c>
      <c r="F31" s="83" t="s">
        <v>217</v>
      </c>
      <c r="G31" s="83" t="s">
        <v>217</v>
      </c>
      <c r="H31" s="83" t="s">
        <v>218</v>
      </c>
      <c r="I31" s="83" t="s">
        <v>217</v>
      </c>
      <c r="J31" s="83" t="s">
        <v>217</v>
      </c>
      <c r="K31" s="83" t="s">
        <v>217</v>
      </c>
      <c r="L31" s="83" t="s">
        <v>218</v>
      </c>
      <c r="M31" s="83" t="s">
        <v>217</v>
      </c>
      <c r="N31" s="83" t="s">
        <v>217</v>
      </c>
      <c r="O31" s="83" t="s">
        <v>217</v>
      </c>
      <c r="P31" s="83" t="s">
        <v>217</v>
      </c>
      <c r="Q31" s="83" t="s">
        <v>217</v>
      </c>
      <c r="R31" s="83" t="s">
        <v>217</v>
      </c>
      <c r="S31" s="83" t="s">
        <v>217</v>
      </c>
      <c r="T31" s="83" t="s">
        <v>217</v>
      </c>
      <c r="U31" s="83" t="s">
        <v>217</v>
      </c>
      <c r="V31" s="83" t="s">
        <v>217</v>
      </c>
      <c r="W31" s="83" t="s">
        <v>217</v>
      </c>
      <c r="X31" s="83" t="s">
        <v>218</v>
      </c>
      <c r="Y31" s="83" t="s">
        <v>217</v>
      </c>
      <c r="Z31" s="83" t="s">
        <v>217</v>
      </c>
      <c r="AA31" s="83" t="s">
        <v>217</v>
      </c>
      <c r="AB31" s="83" t="s">
        <v>218</v>
      </c>
      <c r="AC31" s="83" t="s">
        <v>217</v>
      </c>
      <c r="AD31" s="83" t="s">
        <v>217</v>
      </c>
      <c r="AE31" s="83" t="s">
        <v>218</v>
      </c>
      <c r="AF31" s="83" t="s">
        <v>217</v>
      </c>
    </row>
    <row r="32" spans="2:32" ht="15.75" thickBot="1" x14ac:dyDescent="0.3">
      <c r="B32" s="40">
        <v>25</v>
      </c>
      <c r="C32" s="88" t="s">
        <v>337</v>
      </c>
      <c r="D32" s="86">
        <v>45646</v>
      </c>
      <c r="E32" s="89" t="s">
        <v>338</v>
      </c>
      <c r="F32" s="83" t="s">
        <v>217</v>
      </c>
      <c r="G32" s="83" t="s">
        <v>217</v>
      </c>
      <c r="H32" s="83" t="s">
        <v>218</v>
      </c>
      <c r="I32" s="83" t="s">
        <v>217</v>
      </c>
      <c r="J32" s="83" t="s">
        <v>217</v>
      </c>
      <c r="K32" s="83" t="s">
        <v>217</v>
      </c>
      <c r="L32" s="83" t="s">
        <v>217</v>
      </c>
      <c r="M32" s="83" t="s">
        <v>217</v>
      </c>
      <c r="N32" s="83" t="s">
        <v>217</v>
      </c>
      <c r="O32" s="83" t="s">
        <v>218</v>
      </c>
      <c r="P32" s="83" t="s">
        <v>217</v>
      </c>
      <c r="Q32" s="83" t="s">
        <v>218</v>
      </c>
      <c r="R32" s="83" t="s">
        <v>217</v>
      </c>
      <c r="S32" s="83" t="s">
        <v>217</v>
      </c>
      <c r="T32" s="83" t="s">
        <v>217</v>
      </c>
      <c r="U32" s="83" t="s">
        <v>217</v>
      </c>
      <c r="V32" s="83" t="s">
        <v>217</v>
      </c>
      <c r="W32" s="83" t="s">
        <v>217</v>
      </c>
      <c r="X32" s="83" t="s">
        <v>217</v>
      </c>
      <c r="Y32" s="83" t="s">
        <v>217</v>
      </c>
      <c r="Z32" s="83" t="s">
        <v>217</v>
      </c>
      <c r="AA32" s="83" t="s">
        <v>218</v>
      </c>
      <c r="AB32" s="83" t="s">
        <v>218</v>
      </c>
      <c r="AC32" s="83" t="s">
        <v>217</v>
      </c>
      <c r="AD32" s="83" t="s">
        <v>217</v>
      </c>
      <c r="AE32" s="83" t="s">
        <v>218</v>
      </c>
      <c r="AF32" s="83" t="s">
        <v>217</v>
      </c>
    </row>
  </sheetData>
  <mergeCells count="11">
    <mergeCell ref="AB5:AD5"/>
    <mergeCell ref="AE5:AF5"/>
    <mergeCell ref="K5:P5"/>
    <mergeCell ref="B2:AA2"/>
    <mergeCell ref="B5:B6"/>
    <mergeCell ref="C5:C6"/>
    <mergeCell ref="D5:D6"/>
    <mergeCell ref="E5:E6"/>
    <mergeCell ref="F5:J5"/>
    <mergeCell ref="Q5:W5"/>
    <mergeCell ref="X5:AA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1"/>
  <sheetViews>
    <sheetView tabSelected="1" workbookViewId="0">
      <selection activeCell="O22" sqref="O22"/>
    </sheetView>
  </sheetViews>
  <sheetFormatPr defaultRowHeight="15" x14ac:dyDescent="0.25"/>
  <cols>
    <col min="2" max="2" width="40.5703125" customWidth="1"/>
    <col min="3" max="5" width="10" customWidth="1"/>
    <col min="6" max="9" width="12.5703125" hidden="1" customWidth="1"/>
    <col min="10" max="11" width="10" hidden="1" customWidth="1"/>
    <col min="12" max="12" width="10" customWidth="1"/>
  </cols>
  <sheetData>
    <row r="1" spans="1:12" x14ac:dyDescent="0.25">
      <c r="A1" s="156" t="s">
        <v>267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56" t="s">
        <v>410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x14ac:dyDescent="0.25">
      <c r="A3" s="211" t="s">
        <v>268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5" spans="1:12" x14ac:dyDescent="0.25">
      <c r="A5" s="139" t="s">
        <v>269</v>
      </c>
      <c r="B5" s="139" t="s">
        <v>270</v>
      </c>
      <c r="C5" s="212" t="s">
        <v>271</v>
      </c>
      <c r="D5" s="213"/>
      <c r="E5" s="213"/>
      <c r="F5" s="213"/>
      <c r="G5" s="213"/>
      <c r="H5" s="213"/>
      <c r="I5" s="213"/>
      <c r="J5" s="213"/>
      <c r="K5" s="213"/>
      <c r="L5" s="214"/>
    </row>
    <row r="6" spans="1:12" x14ac:dyDescent="0.25">
      <c r="A6" s="139"/>
      <c r="B6" s="139"/>
      <c r="C6" s="108">
        <v>2021</v>
      </c>
      <c r="D6" s="108">
        <v>2022</v>
      </c>
      <c r="E6" s="108">
        <v>2023</v>
      </c>
      <c r="F6" s="2"/>
      <c r="G6" s="2"/>
      <c r="H6" s="2"/>
      <c r="I6" s="2"/>
      <c r="J6" s="2"/>
      <c r="K6" s="2"/>
      <c r="L6" s="108">
        <v>2024</v>
      </c>
    </row>
    <row r="7" spans="1:12" x14ac:dyDescent="0.25">
      <c r="A7" s="6">
        <v>1</v>
      </c>
      <c r="B7" s="69" t="s">
        <v>272</v>
      </c>
      <c r="C7" s="70">
        <v>0.161</v>
      </c>
      <c r="D7" s="70">
        <v>0.18909999999999999</v>
      </c>
      <c r="E7" s="70">
        <v>0.14799999999999999</v>
      </c>
      <c r="F7" s="80"/>
      <c r="G7" s="80"/>
      <c r="H7" s="80"/>
      <c r="I7" s="81"/>
      <c r="J7" s="2"/>
      <c r="K7" s="82"/>
      <c r="L7" s="241">
        <v>0.23949999999999999</v>
      </c>
    </row>
    <row r="8" spans="1:12" x14ac:dyDescent="0.25">
      <c r="A8" s="6">
        <v>2</v>
      </c>
      <c r="B8" s="69" t="s">
        <v>273</v>
      </c>
      <c r="C8" s="70">
        <v>0.16550000000000001</v>
      </c>
      <c r="D8" s="70">
        <v>0.1744</v>
      </c>
      <c r="E8" s="70">
        <v>0.1767</v>
      </c>
      <c r="F8" s="80"/>
      <c r="G8" s="80"/>
      <c r="H8" s="80"/>
      <c r="I8" s="81"/>
      <c r="J8" s="2"/>
      <c r="K8" s="82"/>
      <c r="L8" s="242">
        <v>0.19420000000000001</v>
      </c>
    </row>
    <row r="9" spans="1:12" x14ac:dyDescent="0.25">
      <c r="A9" s="6">
        <v>3</v>
      </c>
      <c r="B9" s="69" t="s">
        <v>274</v>
      </c>
      <c r="C9" s="70">
        <v>0.37419999999999998</v>
      </c>
      <c r="D9" s="70">
        <v>0.37190000000000001</v>
      </c>
      <c r="E9" s="70">
        <v>0.37269999999999998</v>
      </c>
      <c r="F9" s="80"/>
      <c r="G9" s="80"/>
      <c r="H9" s="80"/>
      <c r="I9" s="81"/>
      <c r="J9" s="2"/>
      <c r="K9" s="2"/>
      <c r="L9" s="242">
        <v>0.37119999999999997</v>
      </c>
    </row>
    <row r="10" spans="1:12" x14ac:dyDescent="0.25">
      <c r="C10" s="68"/>
    </row>
    <row r="11" spans="1:12" x14ac:dyDescent="0.25">
      <c r="I11" s="71"/>
    </row>
  </sheetData>
  <mergeCells count="6">
    <mergeCell ref="A5:A6"/>
    <mergeCell ref="B5:B6"/>
    <mergeCell ref="C5:L5"/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прил 1 Приборы учета</vt:lpstr>
      <vt:lpstr>прил 1  Передача ЭЭ</vt:lpstr>
      <vt:lpstr>прил 1 Допуск к ПУ</vt:lpstr>
      <vt:lpstr>Прил 7  1. Инф-ция о ТСО</vt:lpstr>
      <vt:lpstr>Прил 7 2. Показатели качест (2</vt:lpstr>
      <vt:lpstr>Прил 7 2.2 Рейтинг структ е (2</vt:lpstr>
      <vt:lpstr>Прил 7 2.3 Мероприятия</vt:lpstr>
      <vt:lpstr>Прил 7 3.1, 3.2, 3.3</vt:lpstr>
      <vt:lpstr>Прил 7.3.4 ТП</vt:lpstr>
      <vt:lpstr>Прил 7.3.5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п. 1.4. Износ</vt:lpstr>
      <vt:lpstr>'Прил 7  1. Инф-ция о ТСО'!Область_печати</vt:lpstr>
      <vt:lpstr>'Прил 7 2. Показатели качест (2'!Область_печати</vt:lpstr>
      <vt:lpstr>'Прил 7 2.2 Рейтинг структ е (2'!Область_печати</vt:lpstr>
      <vt:lpstr>'Прил 7.3.4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2025-03-14T10:25:04Z</dcterms:modified>
</cp:coreProperties>
</file>