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Z:\11 Тарифы\!!Раздельный учет по 585 приказу Минэнерго\2020\Калужская область\"/>
    </mc:Choice>
  </mc:AlternateContent>
  <xr:revisionPtr revIDLastSave="0" documentId="13_ncr:1_{1A29FDD5-A626-48D1-9257-D0E394110388}" xr6:coauthVersionLast="36" xr6:coauthVersionMax="36" xr10:uidLastSave="{00000000-0000-0000-0000-000000000000}"/>
  <bookViews>
    <workbookView xWindow="0" yWindow="0" windowWidth="11370" windowHeight="10515" xr2:uid="{13828B6D-9276-4BE0-BAAD-5AE0BDB995A1}"/>
  </bookViews>
  <sheets>
    <sheet name="Форма 1.3" sheetId="1" r:id="rId1"/>
    <sheet name="Форма 1.6"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5" i="2" l="1"/>
  <c r="G95" i="2"/>
  <c r="O89" i="2"/>
  <c r="E89" i="2"/>
  <c r="O78" i="2"/>
  <c r="E78" i="2"/>
  <c r="O77" i="2"/>
  <c r="E77" i="2"/>
  <c r="O76" i="2"/>
  <c r="E76" i="2"/>
  <c r="O75" i="2"/>
  <c r="E75" i="2"/>
  <c r="O74" i="2"/>
  <c r="E74" i="2"/>
  <c r="O73" i="2"/>
  <c r="E73" i="2"/>
  <c r="O72" i="2"/>
  <c r="E72" i="2"/>
  <c r="O71" i="2"/>
  <c r="E71" i="2"/>
  <c r="O70" i="2"/>
  <c r="E70" i="2"/>
  <c r="O69" i="2"/>
  <c r="E69" i="2"/>
  <c r="O68" i="2"/>
  <c r="E68" i="2"/>
  <c r="O67" i="2"/>
  <c r="E67" i="2"/>
  <c r="O66" i="2"/>
  <c r="E66" i="2"/>
  <c r="O65" i="2"/>
  <c r="E65" i="2"/>
  <c r="O64" i="2"/>
  <c r="E64" i="2"/>
  <c r="O63" i="2"/>
  <c r="E63" i="2"/>
  <c r="O62" i="2"/>
  <c r="E62" i="2"/>
  <c r="A62" i="2"/>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O61" i="2"/>
  <c r="E61" i="2"/>
  <c r="O60" i="2"/>
  <c r="E60" i="2"/>
  <c r="O59" i="2"/>
  <c r="E59" i="2"/>
  <c r="O58" i="2"/>
  <c r="E58" i="2"/>
  <c r="O57" i="2"/>
  <c r="E57" i="2"/>
  <c r="O56" i="2"/>
  <c r="E56" i="2"/>
  <c r="O55" i="2"/>
  <c r="E55" i="2"/>
  <c r="O54" i="2"/>
  <c r="E54" i="2"/>
  <c r="O53" i="2"/>
  <c r="E53" i="2"/>
  <c r="O52" i="2"/>
  <c r="E52" i="2"/>
  <c r="O51" i="2"/>
  <c r="E51" i="2"/>
  <c r="O50" i="2"/>
  <c r="E50" i="2"/>
  <c r="O49" i="2"/>
  <c r="E49" i="2"/>
  <c r="O48" i="2"/>
  <c r="E48" i="2"/>
  <c r="O47" i="2"/>
  <c r="E47" i="2"/>
  <c r="O46" i="2"/>
  <c r="E46" i="2"/>
  <c r="O45" i="2"/>
  <c r="E45" i="2"/>
  <c r="O44" i="2"/>
  <c r="E44" i="2"/>
  <c r="O43" i="2"/>
  <c r="E43" i="2"/>
  <c r="O42" i="2"/>
  <c r="E42" i="2"/>
  <c r="O41" i="2"/>
  <c r="E41" i="2"/>
  <c r="O40" i="2"/>
  <c r="E40" i="2"/>
  <c r="O39" i="2"/>
  <c r="E39" i="2"/>
  <c r="O38" i="2"/>
  <c r="E38" i="2"/>
  <c r="O37" i="2"/>
  <c r="E37" i="2"/>
  <c r="O36" i="2"/>
  <c r="E36" i="2"/>
  <c r="O35" i="2"/>
  <c r="O34" i="2"/>
  <c r="E33" i="2"/>
  <c r="E32" i="2"/>
  <c r="O31" i="2"/>
  <c r="E31" i="2"/>
  <c r="O30" i="2"/>
  <c r="E30" i="2"/>
  <c r="O29" i="2"/>
  <c r="E29" i="2"/>
  <c r="O28" i="2"/>
  <c r="E28" i="2"/>
  <c r="O27" i="2"/>
  <c r="O26" i="2"/>
  <c r="E26" i="2"/>
  <c r="E25" i="2"/>
  <c r="E24" i="2"/>
  <c r="O23" i="2"/>
  <c r="E23" i="2"/>
  <c r="O22" i="2"/>
  <c r="E22" i="2"/>
  <c r="O21" i="2"/>
  <c r="E21" i="2"/>
  <c r="A20" i="2"/>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X19" i="2"/>
  <c r="AB19" i="2" s="1"/>
  <c r="W19" i="2"/>
  <c r="AA19" i="2" s="1"/>
  <c r="I19" i="2"/>
  <c r="K19" i="2" s="1"/>
  <c r="N19" i="2" s="1"/>
  <c r="N31" i="1"/>
  <c r="E31" i="1"/>
  <c r="N30" i="1"/>
  <c r="E30" i="1"/>
  <c r="N28" i="1"/>
  <c r="E28" i="1"/>
  <c r="N27" i="1"/>
  <c r="E27" i="1"/>
  <c r="N26" i="1"/>
  <c r="E26" i="1"/>
  <c r="N25" i="1"/>
  <c r="E25" i="1"/>
  <c r="N24" i="1"/>
  <c r="E24" i="1"/>
  <c r="N22" i="1"/>
  <c r="E22" i="1"/>
  <c r="N21" i="1"/>
  <c r="E21" i="1"/>
  <c r="P20" i="1"/>
  <c r="P23" i="1" s="1"/>
  <c r="P29" i="1" s="1"/>
  <c r="O20" i="1"/>
  <c r="F20" i="1"/>
  <c r="F23" i="1" s="1"/>
  <c r="N19" i="1"/>
  <c r="E19" i="1"/>
  <c r="N18" i="1"/>
  <c r="E18" i="1"/>
  <c r="A17" i="1"/>
  <c r="A18" i="1" s="1"/>
  <c r="I16" i="1"/>
  <c r="K16" i="1" s="1"/>
  <c r="M16" i="1" s="1"/>
  <c r="C10" i="1"/>
  <c r="Z77" i="2" l="1"/>
  <c r="V77" i="2"/>
  <c r="S76" i="2"/>
  <c r="Z73" i="2"/>
  <c r="V73" i="2"/>
  <c r="S72" i="2"/>
  <c r="Z69" i="2"/>
  <c r="V69" i="2"/>
  <c r="S68" i="2"/>
  <c r="H89" i="2"/>
  <c r="J78" i="2"/>
  <c r="H77" i="2"/>
  <c r="Z76" i="2"/>
  <c r="V76" i="2"/>
  <c r="S75" i="2"/>
  <c r="J74" i="2"/>
  <c r="H73" i="2"/>
  <c r="Z72" i="2"/>
  <c r="V72" i="2"/>
  <c r="S71" i="2"/>
  <c r="J70" i="2"/>
  <c r="H69" i="2"/>
  <c r="Z68" i="2"/>
  <c r="V68" i="2"/>
  <c r="M89" i="2"/>
  <c r="H76" i="2"/>
  <c r="V75" i="2"/>
  <c r="Z71" i="2"/>
  <c r="V64" i="2"/>
  <c r="H59" i="2"/>
  <c r="M77" i="2"/>
  <c r="Z75" i="2"/>
  <c r="V67" i="2"/>
  <c r="S66" i="2"/>
  <c r="M65" i="2"/>
  <c r="J65" i="2"/>
  <c r="H64" i="2"/>
  <c r="Z63" i="2"/>
  <c r="V63" i="2"/>
  <c r="S62" i="2"/>
  <c r="M61" i="2"/>
  <c r="J61" i="2"/>
  <c r="M60" i="2"/>
  <c r="J60" i="2"/>
  <c r="M59" i="2"/>
  <c r="J59" i="2"/>
  <c r="M58" i="2"/>
  <c r="J58" i="2"/>
  <c r="M57" i="2"/>
  <c r="J57" i="2"/>
  <c r="V71" i="2"/>
  <c r="Z65" i="2"/>
  <c r="Z58" i="2"/>
  <c r="S56" i="2"/>
  <c r="S52" i="2"/>
  <c r="S48" i="2"/>
  <c r="V45" i="2"/>
  <c r="S44" i="2"/>
  <c r="Z67" i="2"/>
  <c r="M67" i="2"/>
  <c r="V65" i="2"/>
  <c r="M63" i="2"/>
  <c r="V60" i="2"/>
  <c r="V58" i="2"/>
  <c r="V56" i="2"/>
  <c r="Z55" i="2"/>
  <c r="V55" i="2"/>
  <c r="V54" i="2"/>
  <c r="Z53" i="2"/>
  <c r="Z52" i="2"/>
  <c r="V52" i="2"/>
  <c r="Z51" i="2"/>
  <c r="V51" i="2"/>
  <c r="V50" i="2"/>
  <c r="Z49" i="2"/>
  <c r="Z48" i="2"/>
  <c r="V48" i="2"/>
  <c r="S47" i="2"/>
  <c r="M46" i="2"/>
  <c r="J46" i="2"/>
  <c r="J89" i="2"/>
  <c r="V61" i="2"/>
  <c r="H56" i="2"/>
  <c r="H55" i="2"/>
  <c r="H52" i="2"/>
  <c r="H51" i="2"/>
  <c r="H48" i="2"/>
  <c r="H45" i="2"/>
  <c r="H67" i="2"/>
  <c r="Z59" i="2"/>
  <c r="V57" i="2"/>
  <c r="H47" i="2"/>
  <c r="V44" i="2"/>
  <c r="J44" i="2"/>
  <c r="V41" i="2"/>
  <c r="S40" i="2"/>
  <c r="V37" i="2"/>
  <c r="S36" i="2"/>
  <c r="V29" i="2"/>
  <c r="V25" i="2"/>
  <c r="S24" i="2"/>
  <c r="J63" i="2"/>
  <c r="H62" i="2"/>
  <c r="Z61" i="2"/>
  <c r="V59" i="2"/>
  <c r="J56" i="2"/>
  <c r="J55" i="2"/>
  <c r="J54" i="2"/>
  <c r="J53" i="2"/>
  <c r="J52" i="2"/>
  <c r="J51" i="2"/>
  <c r="J50" i="2"/>
  <c r="J49" i="2"/>
  <c r="J48" i="2"/>
  <c r="V47" i="2"/>
  <c r="Z44" i="2"/>
  <c r="M44" i="2"/>
  <c r="S43" i="2"/>
  <c r="J42" i="2"/>
  <c r="H41" i="2"/>
  <c r="Z40" i="2"/>
  <c r="V40" i="2"/>
  <c r="S39" i="2"/>
  <c r="J38" i="2"/>
  <c r="H37" i="2"/>
  <c r="Z36" i="2"/>
  <c r="V36" i="2"/>
  <c r="S35" i="2"/>
  <c r="J34" i="2"/>
  <c r="H33" i="2"/>
  <c r="Z32" i="2"/>
  <c r="V32" i="2"/>
  <c r="S31" i="2"/>
  <c r="J30" i="2"/>
  <c r="H29" i="2"/>
  <c r="Z28" i="2"/>
  <c r="V28" i="2"/>
  <c r="S27" i="2"/>
  <c r="J26" i="2"/>
  <c r="H25" i="2"/>
  <c r="Z57" i="2"/>
  <c r="M54" i="2"/>
  <c r="M50" i="2"/>
  <c r="S46" i="2"/>
  <c r="Z38" i="2"/>
  <c r="Z35" i="2"/>
  <c r="S34" i="2"/>
  <c r="M33" i="2"/>
  <c r="J29" i="2"/>
  <c r="Z27" i="2"/>
  <c r="S26" i="2"/>
  <c r="M25" i="2"/>
  <c r="J22" i="2"/>
  <c r="M69" i="2"/>
  <c r="M49" i="2"/>
  <c r="Z42" i="2"/>
  <c r="S41" i="2"/>
  <c r="V38" i="2"/>
  <c r="H35" i="2"/>
  <c r="Z34" i="2"/>
  <c r="H32" i="2"/>
  <c r="V30" i="2"/>
  <c r="H27" i="2"/>
  <c r="Z26" i="2"/>
  <c r="V24" i="2"/>
  <c r="H24" i="2"/>
  <c r="J21" i="2"/>
  <c r="M21" i="2"/>
  <c r="S22" i="2"/>
  <c r="Z23" i="2"/>
  <c r="J24" i="2"/>
  <c r="Z24" i="2"/>
  <c r="M29" i="2"/>
  <c r="S30" i="2"/>
  <c r="M32" i="2"/>
  <c r="M36" i="2"/>
  <c r="M40" i="2"/>
  <c r="J73" i="2"/>
  <c r="L73" i="2" s="1"/>
  <c r="S21" i="2"/>
  <c r="J23" i="2"/>
  <c r="J25" i="2"/>
  <c r="H31" i="2"/>
  <c r="Z47" i="2"/>
  <c r="V22" i="2"/>
  <c r="M24" i="2"/>
  <c r="O25" i="2"/>
  <c r="E27" i="2"/>
  <c r="H28" i="2"/>
  <c r="Z31" i="2"/>
  <c r="J33" i="2"/>
  <c r="L33" i="2" s="1"/>
  <c r="H43" i="2"/>
  <c r="V43" i="2"/>
  <c r="M48" i="2"/>
  <c r="M51" i="2"/>
  <c r="M52" i="2"/>
  <c r="M55" i="2"/>
  <c r="M56" i="2"/>
  <c r="Z56" i="2"/>
  <c r="V21" i="2"/>
  <c r="H23" i="2"/>
  <c r="O24" i="2"/>
  <c r="J28" i="2"/>
  <c r="S29" i="2"/>
  <c r="O33" i="2"/>
  <c r="E34" i="2"/>
  <c r="E35" i="2"/>
  <c r="J36" i="2"/>
  <c r="V42" i="2"/>
  <c r="O32" i="2"/>
  <c r="A19" i="1"/>
  <c r="R18" i="1"/>
  <c r="J18" i="1"/>
  <c r="U18" i="1"/>
  <c r="L18" i="1"/>
  <c r="E20" i="1"/>
  <c r="N20" i="1"/>
  <c r="O23" i="1"/>
  <c r="E23" i="1"/>
  <c r="F29" i="1"/>
  <c r="E29" i="1" s="1"/>
  <c r="X18" i="1"/>
  <c r="L24" i="2" l="1"/>
  <c r="L51" i="2"/>
  <c r="L55" i="2"/>
  <c r="L28" i="2"/>
  <c r="G59" i="2"/>
  <c r="L25" i="2"/>
  <c r="L29" i="2"/>
  <c r="L89" i="2"/>
  <c r="V35" i="2"/>
  <c r="Y35" i="2" s="1"/>
  <c r="V27" i="2"/>
  <c r="Y27" i="2" s="1"/>
  <c r="Z21" i="2"/>
  <c r="R21" i="2" s="1"/>
  <c r="Z30" i="2"/>
  <c r="R30" i="2" s="1"/>
  <c r="Z22" i="2"/>
  <c r="H21" i="2"/>
  <c r="G21" i="2" s="1"/>
  <c r="M23" i="2"/>
  <c r="G23" i="2" s="1"/>
  <c r="M28" i="2"/>
  <c r="G28" i="2" s="1"/>
  <c r="J32" i="2"/>
  <c r="L32" i="2" s="1"/>
  <c r="S37" i="2"/>
  <c r="L48" i="2"/>
  <c r="L52" i="2"/>
  <c r="L56" i="2"/>
  <c r="H26" i="2"/>
  <c r="L26" i="2" s="1"/>
  <c r="M27" i="2"/>
  <c r="H30" i="2"/>
  <c r="M31" i="2"/>
  <c r="H34" i="2"/>
  <c r="L34" i="2" s="1"/>
  <c r="M35" i="2"/>
  <c r="H38" i="2"/>
  <c r="L38" i="2" s="1"/>
  <c r="M39" i="2"/>
  <c r="H42" i="2"/>
  <c r="L42" i="2" s="1"/>
  <c r="M43" i="2"/>
  <c r="J37" i="2"/>
  <c r="L37" i="2" s="1"/>
  <c r="Z39" i="2"/>
  <c r="J41" i="2"/>
  <c r="L41" i="2" s="1"/>
  <c r="H44" i="2"/>
  <c r="G44" i="2" s="1"/>
  <c r="V46" i="2"/>
  <c r="H50" i="2"/>
  <c r="G50" i="2" s="1"/>
  <c r="H54" i="2"/>
  <c r="G54" i="2" s="1"/>
  <c r="Y47" i="2"/>
  <c r="R47" i="2"/>
  <c r="H72" i="2"/>
  <c r="H46" i="2"/>
  <c r="G46" i="2" s="1"/>
  <c r="M47" i="2"/>
  <c r="S50" i="2"/>
  <c r="S54" i="2"/>
  <c r="S74" i="2"/>
  <c r="H57" i="2"/>
  <c r="G57" i="2" s="1"/>
  <c r="H61" i="2"/>
  <c r="G61" i="2" s="1"/>
  <c r="M62" i="2"/>
  <c r="H65" i="2"/>
  <c r="G65" i="2" s="1"/>
  <c r="M66" i="2"/>
  <c r="S60" i="2"/>
  <c r="Z62" i="2"/>
  <c r="J64" i="2"/>
  <c r="L64" i="2" s="1"/>
  <c r="Z66" i="2"/>
  <c r="M73" i="2"/>
  <c r="G73" i="2" s="1"/>
  <c r="H70" i="2"/>
  <c r="M71" i="2"/>
  <c r="H74" i="2"/>
  <c r="M75" i="2"/>
  <c r="H78" i="2"/>
  <c r="V89" i="2"/>
  <c r="J68" i="2"/>
  <c r="Z70" i="2"/>
  <c r="J72" i="2"/>
  <c r="L72" i="2" s="1"/>
  <c r="Z74" i="2"/>
  <c r="J76" i="2"/>
  <c r="L76" i="2" s="1"/>
  <c r="Z78" i="2"/>
  <c r="Y21" i="2"/>
  <c r="Y29" i="2"/>
  <c r="V34" i="2"/>
  <c r="R34" i="2" s="1"/>
  <c r="V23" i="2"/>
  <c r="H39" i="2"/>
  <c r="S23" i="2"/>
  <c r="R35" i="2"/>
  <c r="Y43" i="2"/>
  <c r="M45" i="2"/>
  <c r="Z43" i="2"/>
  <c r="R43" i="2" s="1"/>
  <c r="J45" i="2"/>
  <c r="L45" i="2" s="1"/>
  <c r="Z46" i="2"/>
  <c r="H36" i="2"/>
  <c r="G36" i="2" s="1"/>
  <c r="M37" i="2"/>
  <c r="H40" i="2"/>
  <c r="M41" i="2"/>
  <c r="H49" i="2"/>
  <c r="G49" i="2" s="1"/>
  <c r="H53" i="2"/>
  <c r="H66" i="2"/>
  <c r="S49" i="2"/>
  <c r="S53" i="2"/>
  <c r="Z60" i="2"/>
  <c r="L65" i="2"/>
  <c r="H60" i="2"/>
  <c r="G60" i="2" s="1"/>
  <c r="S78" i="2"/>
  <c r="S59" i="2"/>
  <c r="H63" i="2"/>
  <c r="G63" i="2" s="1"/>
  <c r="M64" i="2"/>
  <c r="S70" i="2"/>
  <c r="M70" i="2"/>
  <c r="M74" i="2"/>
  <c r="M78" i="2"/>
  <c r="Z89" i="2"/>
  <c r="M68" i="2"/>
  <c r="H71" i="2"/>
  <c r="M72" i="2"/>
  <c r="H75" i="2"/>
  <c r="M76" i="2"/>
  <c r="S89" i="2"/>
  <c r="Y30" i="2"/>
  <c r="Y41" i="2"/>
  <c r="Y24" i="2"/>
  <c r="R24" i="2"/>
  <c r="S32" i="2"/>
  <c r="V33" i="2"/>
  <c r="R36" i="2"/>
  <c r="Y36" i="2"/>
  <c r="R40" i="2"/>
  <c r="Y40" i="2"/>
  <c r="L44" i="2"/>
  <c r="G48" i="2"/>
  <c r="G52" i="2"/>
  <c r="G56" i="2"/>
  <c r="R44" i="2"/>
  <c r="Y44" i="2"/>
  <c r="Y48" i="2"/>
  <c r="R48" i="2"/>
  <c r="Y52" i="2"/>
  <c r="R52" i="2"/>
  <c r="Y56" i="2"/>
  <c r="R56" i="2"/>
  <c r="G64" i="2"/>
  <c r="S63" i="2"/>
  <c r="S58" i="2"/>
  <c r="Y68" i="2"/>
  <c r="R68" i="2"/>
  <c r="Y72" i="2"/>
  <c r="R72" i="2"/>
  <c r="Y76" i="2"/>
  <c r="R76" i="2"/>
  <c r="Y22" i="2"/>
  <c r="R22" i="2"/>
  <c r="S28" i="2"/>
  <c r="L23" i="2"/>
  <c r="V26" i="2"/>
  <c r="R26" i="2" s="1"/>
  <c r="H22" i="2"/>
  <c r="G24" i="2"/>
  <c r="S25" i="2"/>
  <c r="S33" i="2"/>
  <c r="M53" i="2"/>
  <c r="M22" i="2"/>
  <c r="V31" i="2"/>
  <c r="R31" i="2" s="1"/>
  <c r="J40" i="2"/>
  <c r="G25" i="2"/>
  <c r="M26" i="2"/>
  <c r="G29" i="2"/>
  <c r="M30" i="2"/>
  <c r="G33" i="2"/>
  <c r="M34" i="2"/>
  <c r="M38" i="2"/>
  <c r="M42" i="2"/>
  <c r="Z25" i="2"/>
  <c r="J27" i="2"/>
  <c r="L27" i="2" s="1"/>
  <c r="Z29" i="2"/>
  <c r="R29" i="2" s="1"/>
  <c r="J31" i="2"/>
  <c r="L31" i="2" s="1"/>
  <c r="Z33" i="2"/>
  <c r="J35" i="2"/>
  <c r="L35" i="2" s="1"/>
  <c r="Z37" i="2"/>
  <c r="J39" i="2"/>
  <c r="Z41" i="2"/>
  <c r="R41" i="2" s="1"/>
  <c r="J43" i="2"/>
  <c r="L43" i="2" s="1"/>
  <c r="S45" i="2"/>
  <c r="S38" i="2"/>
  <c r="V39" i="2"/>
  <c r="R39" i="2" s="1"/>
  <c r="S42" i="2"/>
  <c r="G51" i="2"/>
  <c r="G55" i="2"/>
  <c r="V49" i="2"/>
  <c r="Z50" i="2"/>
  <c r="V53" i="2"/>
  <c r="Z54" i="2"/>
  <c r="Z45" i="2"/>
  <c r="J47" i="2"/>
  <c r="L47" i="2" s="1"/>
  <c r="S51" i="2"/>
  <c r="S55" i="2"/>
  <c r="S64" i="2"/>
  <c r="L59" i="2"/>
  <c r="J67" i="2"/>
  <c r="L67" i="2" s="1"/>
  <c r="H58" i="2"/>
  <c r="G58" i="2" s="1"/>
  <c r="J62" i="2"/>
  <c r="L62" i="2" s="1"/>
  <c r="Z64" i="2"/>
  <c r="J66" i="2"/>
  <c r="L66" i="2" s="1"/>
  <c r="J69" i="2"/>
  <c r="L69" i="2" s="1"/>
  <c r="S57" i="2"/>
  <c r="S61" i="2"/>
  <c r="V62" i="2"/>
  <c r="Y62" i="2" s="1"/>
  <c r="S65" i="2"/>
  <c r="V66" i="2"/>
  <c r="Y66" i="2" s="1"/>
  <c r="H68" i="2"/>
  <c r="J77" i="2"/>
  <c r="L77" i="2" s="1"/>
  <c r="S67" i="2"/>
  <c r="R71" i="2"/>
  <c r="Y71" i="2"/>
  <c r="R75" i="2"/>
  <c r="Y75" i="2"/>
  <c r="G89" i="2"/>
  <c r="J71" i="2"/>
  <c r="J75" i="2"/>
  <c r="S69" i="2"/>
  <c r="V70" i="2"/>
  <c r="S73" i="2"/>
  <c r="V74" i="2"/>
  <c r="S77" i="2"/>
  <c r="V78" i="2"/>
  <c r="A20" i="1"/>
  <c r="R19" i="1"/>
  <c r="J19" i="1"/>
  <c r="L19" i="1"/>
  <c r="U19" i="1"/>
  <c r="O29" i="1"/>
  <c r="N29" i="1" s="1"/>
  <c r="N23" i="1"/>
  <c r="H18" i="1"/>
  <c r="G18" i="1" s="1"/>
  <c r="Q18" i="1"/>
  <c r="L71" i="2" l="1"/>
  <c r="G37" i="2"/>
  <c r="G68" i="2"/>
  <c r="G76" i="2"/>
  <c r="L36" i="2"/>
  <c r="G75" i="2"/>
  <c r="L46" i="2"/>
  <c r="G40" i="2"/>
  <c r="G78" i="2"/>
  <c r="R62" i="2"/>
  <c r="G22" i="2"/>
  <c r="L49" i="2"/>
  <c r="R46" i="2"/>
  <c r="Y31" i="2"/>
  <c r="G70" i="2"/>
  <c r="Y34" i="2"/>
  <c r="L21" i="2"/>
  <c r="G41" i="2"/>
  <c r="L54" i="2"/>
  <c r="L60" i="2"/>
  <c r="G45" i="2"/>
  <c r="R32" i="2"/>
  <c r="Y32" i="2"/>
  <c r="Y53" i="2"/>
  <c r="R53" i="2"/>
  <c r="G53" i="2"/>
  <c r="Y39" i="2"/>
  <c r="G39" i="2"/>
  <c r="L78" i="2"/>
  <c r="Y50" i="2"/>
  <c r="R50" i="2"/>
  <c r="G38" i="2"/>
  <c r="G30" i="2"/>
  <c r="Y26" i="2"/>
  <c r="R73" i="2"/>
  <c r="Y73" i="2"/>
  <c r="R61" i="2"/>
  <c r="Y61" i="2"/>
  <c r="Y45" i="2"/>
  <c r="R45" i="2"/>
  <c r="R57" i="2"/>
  <c r="Y57" i="2"/>
  <c r="Y64" i="2"/>
  <c r="R64" i="2"/>
  <c r="R33" i="2"/>
  <c r="Y33" i="2"/>
  <c r="R25" i="2"/>
  <c r="Y25" i="2"/>
  <c r="L50" i="2"/>
  <c r="R58" i="2"/>
  <c r="Y58" i="2"/>
  <c r="G47" i="2"/>
  <c r="Y46" i="2"/>
  <c r="G27" i="2"/>
  <c r="R89" i="2"/>
  <c r="Y89" i="2"/>
  <c r="G71" i="2"/>
  <c r="G77" i="2"/>
  <c r="G69" i="2"/>
  <c r="R59" i="2"/>
  <c r="Y59" i="2"/>
  <c r="L61" i="2"/>
  <c r="Y49" i="2"/>
  <c r="R49" i="2"/>
  <c r="L63" i="2"/>
  <c r="R27" i="2"/>
  <c r="L68" i="2"/>
  <c r="G74" i="2"/>
  <c r="L74" i="2"/>
  <c r="R74" i="2"/>
  <c r="Y74" i="2"/>
  <c r="G43" i="2"/>
  <c r="L30" i="2"/>
  <c r="L40" i="2"/>
  <c r="R28" i="2"/>
  <c r="Y28" i="2"/>
  <c r="R77" i="2"/>
  <c r="Y77" i="2"/>
  <c r="R69" i="2"/>
  <c r="Y69" i="2"/>
  <c r="R67" i="2"/>
  <c r="Y67" i="2"/>
  <c r="R65" i="2"/>
  <c r="Y65" i="2"/>
  <c r="Y55" i="2"/>
  <c r="R55" i="2"/>
  <c r="R38" i="2"/>
  <c r="Y38" i="2"/>
  <c r="L75" i="2"/>
  <c r="Y51" i="2"/>
  <c r="R51" i="2"/>
  <c r="G67" i="2"/>
  <c r="L39" i="2"/>
  <c r="G31" i="2"/>
  <c r="G35" i="2"/>
  <c r="R63" i="2"/>
  <c r="Y63" i="2"/>
  <c r="R70" i="2"/>
  <c r="Y70" i="2"/>
  <c r="R78" i="2"/>
  <c r="Y78" i="2"/>
  <c r="L57" i="2"/>
  <c r="G66" i="2"/>
  <c r="L53" i="2"/>
  <c r="L70" i="2"/>
  <c r="R66" i="2"/>
  <c r="L58" i="2"/>
  <c r="G42" i="2"/>
  <c r="G34" i="2"/>
  <c r="G26" i="2"/>
  <c r="G32" i="2"/>
  <c r="L22" i="2"/>
  <c r="R42" i="2"/>
  <c r="Y42" i="2"/>
  <c r="Y23" i="2"/>
  <c r="R23" i="2"/>
  <c r="R60" i="2"/>
  <c r="Y60" i="2"/>
  <c r="Y54" i="2"/>
  <c r="R54" i="2"/>
  <c r="G72" i="2"/>
  <c r="G62" i="2"/>
  <c r="Y37" i="2"/>
  <c r="R37" i="2"/>
  <c r="X20" i="1"/>
  <c r="J20" i="1"/>
  <c r="L20" i="1"/>
  <c r="A21" i="1"/>
  <c r="H19" i="1"/>
  <c r="G19" i="1" s="1"/>
  <c r="X19" i="1"/>
  <c r="Q19" i="1" s="1"/>
  <c r="A22" i="1" l="1"/>
  <c r="J21" i="1"/>
  <c r="L21" i="1"/>
  <c r="H20" i="1"/>
  <c r="G20" i="1" s="1"/>
  <c r="R20" i="1"/>
  <c r="U20" i="1"/>
  <c r="X21" i="1" l="1"/>
  <c r="A23" i="1"/>
  <c r="J22" i="1"/>
  <c r="L22" i="1"/>
  <c r="H21" i="1"/>
  <c r="G21" i="1" s="1"/>
  <c r="Q20" i="1"/>
  <c r="U21" i="1"/>
  <c r="R21" i="1"/>
  <c r="Q21" i="1" l="1"/>
  <c r="X22" i="1"/>
  <c r="L23" i="1"/>
  <c r="A24" i="1"/>
  <c r="R23" i="1"/>
  <c r="H22" i="1"/>
  <c r="G22" i="1" s="1"/>
  <c r="U22" i="1"/>
  <c r="R22" i="1"/>
  <c r="Q22" i="1" l="1"/>
  <c r="X23" i="1"/>
  <c r="H23" i="1"/>
  <c r="J23" i="1"/>
  <c r="U23" i="1"/>
  <c r="A25" i="1"/>
  <c r="X24" i="1"/>
  <c r="R24" i="1"/>
  <c r="Q23" i="1" l="1"/>
  <c r="A26" i="1"/>
  <c r="R25" i="1"/>
  <c r="U25" i="1"/>
  <c r="L25" i="1"/>
  <c r="H24" i="1"/>
  <c r="L24" i="1"/>
  <c r="J24" i="1"/>
  <c r="U24" i="1"/>
  <c r="Q24" i="1" s="1"/>
  <c r="G23" i="1"/>
  <c r="G24" i="1" l="1"/>
  <c r="X25" i="1"/>
  <c r="Q25" i="1" s="1"/>
  <c r="J25" i="1"/>
  <c r="A27" i="1"/>
  <c r="J26" i="1"/>
  <c r="H25" i="1"/>
  <c r="G25" i="1" l="1"/>
  <c r="L27" i="1"/>
  <c r="A28" i="1"/>
  <c r="R27" i="1"/>
  <c r="J27" i="1"/>
  <c r="U26" i="1"/>
  <c r="H26" i="1"/>
  <c r="X26" i="1"/>
  <c r="L26" i="1"/>
  <c r="R26" i="1"/>
  <c r="A29" i="1" l="1"/>
  <c r="U28" i="1"/>
  <c r="L28" i="1"/>
  <c r="H27" i="1"/>
  <c r="G27" i="1" s="1"/>
  <c r="X27" i="1"/>
  <c r="G26" i="1"/>
  <c r="Q26" i="1"/>
  <c r="U27" i="1"/>
  <c r="Q27" i="1" l="1"/>
  <c r="J28" i="1"/>
  <c r="R28" i="1"/>
  <c r="H28" i="1"/>
  <c r="G28" i="1" s="1"/>
  <c r="X28" i="1"/>
  <c r="A30" i="1"/>
  <c r="R29" i="1"/>
  <c r="U29" i="1"/>
  <c r="H29" i="1"/>
  <c r="X29" i="1"/>
  <c r="J29" i="1"/>
  <c r="H30" i="1" l="1"/>
  <c r="A31" i="1"/>
  <c r="R30" i="1"/>
  <c r="J30" i="1"/>
  <c r="U30" i="1"/>
  <c r="Q29" i="1"/>
  <c r="L29" i="1"/>
  <c r="G29" i="1" s="1"/>
  <c r="Q28" i="1"/>
  <c r="U31" i="1" l="1"/>
  <c r="X31" i="1"/>
  <c r="A32" i="1"/>
  <c r="A33" i="1" s="1"/>
  <c r="A34" i="1" s="1"/>
  <c r="A35" i="1" s="1"/>
  <c r="A36" i="1" s="1"/>
  <c r="H31" i="1"/>
  <c r="L30" i="1"/>
  <c r="G30" i="1" s="1"/>
  <c r="X30" i="1"/>
  <c r="Q30" i="1" s="1"/>
  <c r="A37" i="1" l="1"/>
  <c r="H36" i="1"/>
  <c r="J31" i="1"/>
  <c r="R31" i="1"/>
  <c r="Q31" i="1" s="1"/>
  <c r="L31" i="1"/>
  <c r="G31" i="1" s="1"/>
</calcChain>
</file>

<file path=xl/sharedStrings.xml><?xml version="1.0" encoding="utf-8"?>
<sst xmlns="http://schemas.openxmlformats.org/spreadsheetml/2006/main" count="396" uniqueCount="212">
  <si>
    <t>Показатели раздельного учета доходов и расходов субъекта естественных монополий, оказывающего услуги по передаче электроэнергии (мощности) по электрическим сетям,
принадлежащим на праве собственности или ином законном основании территориальным сетевым организациям, согласно форме "Отчет о прибылях и убытках"</t>
  </si>
  <si>
    <t>Заполняется:</t>
  </si>
  <si>
    <t>Субъектами естественных монополий, оказывающими услуги по передаче электроэнергии (мощности) по электрическим сетям, принадлежащим на праве собственности или ином законном основании</t>
  </si>
  <si>
    <t>территориальным сетевым организациям</t>
  </si>
  <si>
    <t>Период заполнения:</t>
  </si>
  <si>
    <t>Годовая, Квартальная</t>
  </si>
  <si>
    <t>Акционерное общество "МСК Энергосеть"</t>
  </si>
  <si>
    <t>Московская область, г.Королев, ул.Гагарина, 10 "А"</t>
  </si>
  <si>
    <t>Требования к заполнению:</t>
  </si>
  <si>
    <t>Заполняется отдельно по каждому субъекту РФ</t>
  </si>
  <si>
    <t>Акционерное общество Энергосервис</t>
  </si>
  <si>
    <t>г. Москва, ул.Баррикадная, д.19, стр.1</t>
  </si>
  <si>
    <t>г.Москва</t>
  </si>
  <si>
    <t>Организация:</t>
  </si>
  <si>
    <t>Акционерное общество "МСК Энергосеть" (АО "МСК Энерго")</t>
  </si>
  <si>
    <t>Московская обл.</t>
  </si>
  <si>
    <t>Идентификационный номер налогоплательщика (ИНН):</t>
  </si>
  <si>
    <t>Краснодарский край</t>
  </si>
  <si>
    <t>Местонахождение (адрес):</t>
  </si>
  <si>
    <t>Калужская обл.</t>
  </si>
  <si>
    <t>Субъект РФ:</t>
  </si>
  <si>
    <t>Нижегородская обл.</t>
  </si>
  <si>
    <t>Отчетный период:</t>
  </si>
  <si>
    <t>2020 год</t>
  </si>
  <si>
    <t>Тульская обл.</t>
  </si>
  <si>
    <t>Показатель</t>
  </si>
  <si>
    <t>Единица измерения</t>
  </si>
  <si>
    <t>Код показа-теля</t>
  </si>
  <si>
    <t>За отчетный период, всего по предприятию</t>
  </si>
  <si>
    <t>в т.ч за 2020 г.</t>
  </si>
  <si>
    <t>из графы 4: по Субъекту РФ, указанному в заголовке
формы **</t>
  </si>
  <si>
    <t>из графы 5 по видам деятельности *</t>
  </si>
  <si>
    <t>За аналогичный период предыдущего года, всего по предприятию</t>
  </si>
  <si>
    <t>в т.ч за отчетный период , всего МСК Энерго</t>
  </si>
  <si>
    <r>
      <t xml:space="preserve">в т.ч. за отчетный период с </t>
    </r>
    <r>
      <rPr>
        <b/>
        <u/>
        <sz val="10"/>
        <rFont val="Times New Roman"/>
        <family val="1"/>
        <charset val="204"/>
      </rPr>
      <t>01.01.2019 по 7.04.2019</t>
    </r>
    <r>
      <rPr>
        <b/>
        <sz val="10"/>
        <rFont val="Times New Roman"/>
        <family val="1"/>
        <charset val="204"/>
      </rPr>
      <t xml:space="preserve"> АО "Энергосервис" (правопреемник АО "МСК Энерго")</t>
    </r>
  </si>
  <si>
    <t>из графы 9: по Субъекту РФ, указанному в заголовке
формы **</t>
  </si>
  <si>
    <t>из графы 10 по видам деятельности *</t>
  </si>
  <si>
    <t>Примечания:
принцип разделения показателей
по субъектам РФ и по видам деятельности согласно ОРД предприятия</t>
  </si>
  <si>
    <t>Передача по распределительным сетям</t>
  </si>
  <si>
    <t>Технологическое присоединение</t>
  </si>
  <si>
    <t>Прочие виды деятельности</t>
  </si>
  <si>
    <t>Передача по распредели-тельным сетям</t>
  </si>
  <si>
    <t>в т.ч. за отчетный период с 01.01.2019 по 7.04.2019 АО "Энергосервис"</t>
  </si>
  <si>
    <t>Выручка (нетто) от продажи товаров,продукции, работ, услуг 
(за минусом НДС, акцизов, и аналогичных обязательных платежей)</t>
  </si>
  <si>
    <t>тыс. руб.</t>
  </si>
  <si>
    <t>010</t>
  </si>
  <si>
    <t>Себестоимость проданных товаров,продукции, работ, услуг</t>
  </si>
  <si>
    <t>020</t>
  </si>
  <si>
    <t>Валовая прибыль</t>
  </si>
  <si>
    <t>030</t>
  </si>
  <si>
    <t>Коммерческие расходы</t>
  </si>
  <si>
    <t>040</t>
  </si>
  <si>
    <t>Управленческие расходы</t>
  </si>
  <si>
    <t>050</t>
  </si>
  <si>
    <t>поропорционально прямым расходам</t>
  </si>
  <si>
    <t>Прибыль (убыток) от продаж</t>
  </si>
  <si>
    <t>060</t>
  </si>
  <si>
    <t>Доходы от участия в других организациях</t>
  </si>
  <si>
    <t>Проценты к получению</t>
  </si>
  <si>
    <t>070</t>
  </si>
  <si>
    <t>Проценты к уплате</t>
  </si>
  <si>
    <t>080</t>
  </si>
  <si>
    <t>Прочие доходы</t>
  </si>
  <si>
    <t>090</t>
  </si>
  <si>
    <t>Прочие расходы</t>
  </si>
  <si>
    <t>100</t>
  </si>
  <si>
    <t>Прибыль до налогообложения</t>
  </si>
  <si>
    <t>110</t>
  </si>
  <si>
    <t>Налог на прибыль</t>
  </si>
  <si>
    <t>120</t>
  </si>
  <si>
    <t>Чистая прибыль</t>
  </si>
  <si>
    <t>130</t>
  </si>
  <si>
    <t>Справочно:</t>
  </si>
  <si>
    <t>Списание дебиторских и кредиторских</t>
  </si>
  <si>
    <t>задолженностей, по которым истек срок</t>
  </si>
  <si>
    <t>исковой давности</t>
  </si>
  <si>
    <t xml:space="preserve">Прибыль (убыток) прошлых лет, </t>
  </si>
  <si>
    <t>выявленная в отчетном году</t>
  </si>
  <si>
    <t>_____*_Полное наименование видов деятельности:</t>
  </si>
  <si>
    <t>_______гр. 6, 11 - оказание услуг по передаче электрической энергии по электрическим сетям, принадлежащим на праве собственности или ином законном основании территориальным сетевым организациям;</t>
  </si>
  <si>
    <t>_______гр. 7, 12 - оказание услуг по технологическому присоединению к электрическим сетям.</t>
  </si>
  <si>
    <t>____**_Заполняется субъектами естественных монополий, оказывающими услуги по  передаче электрической энергии по электрическим сетям, принадлежащим на праве  собственности или ином законном основании территориальным сетевым организациям, в нескольких субъектах РФ.</t>
  </si>
  <si>
    <t>______ Для остальных субъектов естественных монополий графы 5 - 8, 10 - 13 заполняются в целом по предприятию.</t>
  </si>
  <si>
    <t>Генеральный директор</t>
  </si>
  <si>
    <t>(подпись)</t>
  </si>
  <si>
    <t>Главный бухгалтер</t>
  </si>
  <si>
    <t>Расшифровка расходов субъекта естественных монополий, оказывающего услуги по передаче электроэнергии (мощности) по электрическим сетям, принадлежащим на праве собственности</t>
  </si>
  <si>
    <t>или ином законном основании территориальным сетевым организациям</t>
  </si>
  <si>
    <t>Субъектами естественных монополий, оказывающими услуги по передаче электроэнергии (мощности) по электрическим сетям, принадлежащим на праве собственности</t>
  </si>
  <si>
    <t>Годовая</t>
  </si>
  <si>
    <t>Код показателя</t>
  </si>
  <si>
    <t>из графы 4:
по Субъекту РФ, указанному в заголовке формы</t>
  </si>
  <si>
    <t>За аналогичный период пре-дыдущего года, всего по предприятию</t>
  </si>
  <si>
    <t>За отчетный период, всего Энергосервис</t>
  </si>
  <si>
    <t>За отчетный период, всего МСК Энерго</t>
  </si>
  <si>
    <t>из графы 10: по Субъекту РФ, указанному в заголовке формы</t>
  </si>
  <si>
    <t>Примечания:
принцип разделения показателей по субъектам РФ
и по видам деятельности согласно ОРД предприятия</t>
  </si>
  <si>
    <t>Передача
по распределительным сетям</t>
  </si>
  <si>
    <t>Техноло-гическое присоединение</t>
  </si>
  <si>
    <t>Передача и технологическое присоединение</t>
  </si>
  <si>
    <t>Передача
и технологичес-кое присоеди-нение</t>
  </si>
  <si>
    <t xml:space="preserve">Прочие виды деятельности
</t>
  </si>
  <si>
    <t>8 (сумма
гр. 6 и 7)</t>
  </si>
  <si>
    <t>14 (сумма гр. 12 и 13)</t>
  </si>
  <si>
    <t>Расходы, учитываемые в целях налогообложения прибыли, всего, в том числе (сумма строк 110, 120, 130, 140, 150, 160, 170, 180, 190)</t>
  </si>
  <si>
    <t>Материальные расходы (сумма строк 111, 112, 113)</t>
  </si>
  <si>
    <t>Расходы на приобретение сырья и материалов</t>
  </si>
  <si>
    <t>111</t>
  </si>
  <si>
    <t>Расходы на приобретение электрической энергии на компенсацию технологического расхода (потерь) электрической энергии в сетях, в том числе по уровням напряжения:</t>
  </si>
  <si>
    <t>112</t>
  </si>
  <si>
    <t>ВН</t>
  </si>
  <si>
    <t>СН1</t>
  </si>
  <si>
    <t>СН2</t>
  </si>
  <si>
    <t>НН</t>
  </si>
  <si>
    <t>Расходы на приобретение электрической энергии на хозяйственные нужды</t>
  </si>
  <si>
    <t>113</t>
  </si>
  <si>
    <t>Расходы на оплату услуг сторонних организаций (сумма строк 121, 122, 123, 124)</t>
  </si>
  <si>
    <t>Расходы на страхование</t>
  </si>
  <si>
    <t>121</t>
  </si>
  <si>
    <t>Оплата услуг ОАО "ФСК ЕЭС"</t>
  </si>
  <si>
    <t>122</t>
  </si>
  <si>
    <t>Оплата услуг по передаче электрической энергии, оказываемых другими сетевыми организациями</t>
  </si>
  <si>
    <t>123</t>
  </si>
  <si>
    <t>Расходы на ремонт основных средств, выполняемые подрядным способом</t>
  </si>
  <si>
    <t>124</t>
  </si>
  <si>
    <t>Расходы на оплату труда</t>
  </si>
  <si>
    <t>Управленческий персонал</t>
  </si>
  <si>
    <t>Специалисты и технические</t>
  </si>
  <si>
    <t>Основные производственные рабочие</t>
  </si>
  <si>
    <t>Справочно: среднесписочная численность промышленно-производственного персонала организации **</t>
  </si>
  <si>
    <t>чел.</t>
  </si>
  <si>
    <t>Расходы на выплату страховых взносов в Пенсионный фонд Российской Федерации, Фонд социального страхования Российской Федерации, Федеральный фонд обязательного медицинского страхования и территориальные фонды обязательного медицинского страхования</t>
  </si>
  <si>
    <t>140</t>
  </si>
  <si>
    <t>Амортизация основных средств</t>
  </si>
  <si>
    <t>150</t>
  </si>
  <si>
    <t>Аренда и лизинговые платежи (сумма строк 161, 162)</t>
  </si>
  <si>
    <t>160</t>
  </si>
  <si>
    <t>Плата за аренду имущества</t>
  </si>
  <si>
    <t>161</t>
  </si>
  <si>
    <t>Лизинговые платежи</t>
  </si>
  <si>
    <t>162</t>
  </si>
  <si>
    <t>Налоги, уменьшающие налогооблагаемую базу по налогу на прибыль</t>
  </si>
  <si>
    <t>170</t>
  </si>
  <si>
    <t>Расходы на выплату процентов по кредитам, уменьшающие налогооблагаемую базу по налогу на прибыль</t>
  </si>
  <si>
    <t>180</t>
  </si>
  <si>
    <t>Прочие расходы, в том числе:</t>
  </si>
  <si>
    <t>190</t>
  </si>
  <si>
    <t>дополнительная
 расшифровка в соответствии с требованиями формы раскрытия информации о структур еи объемах затрат (приказ ФСТ России от 24.10.2014 № 1831-э)</t>
  </si>
  <si>
    <t xml:space="preserve">работы и услуги производственного характера </t>
  </si>
  <si>
    <t>транспортные услуги</t>
  </si>
  <si>
    <t>услуги непроизводственного характера</t>
  </si>
  <si>
    <t xml:space="preserve">расходы по обеспечению нормальных условий труда и техники безопасности </t>
  </si>
  <si>
    <t>расходы на командировки</t>
  </si>
  <si>
    <t>расходы на обучение персонала</t>
  </si>
  <si>
    <t>расходы на  услуги банков</t>
  </si>
  <si>
    <t xml:space="preserve">расходы на обслуживание операционных заемных средств </t>
  </si>
  <si>
    <t>расходы на возврат и обслуживание долгосроынх заемных средств, направляемых на финансирование капитальных вложений</t>
  </si>
  <si>
    <t>расходы на содержание зданий и сооружений</t>
  </si>
  <si>
    <t>прочие расходы (ОХР)</t>
  </si>
  <si>
    <t>Расходы, не учитываемые в целях налогообложения прибыли, всего, в том числе (сумма строк 210, 220, 230, 240, 250)</t>
  </si>
  <si>
    <t>200</t>
  </si>
  <si>
    <t>Возврат заемных средств на цели инвестпрограммы</t>
  </si>
  <si>
    <t>210</t>
  </si>
  <si>
    <t>Прибыль, направленная на инвестиции</t>
  </si>
  <si>
    <t>220</t>
  </si>
  <si>
    <t>Прибыль, направленная на выплату дивидендов</t>
  </si>
  <si>
    <t>230</t>
  </si>
  <si>
    <t>Расходы социального характера из прибыли</t>
  </si>
  <si>
    <t>240</t>
  </si>
  <si>
    <t>Прочие расходы из прибыли в отчетном периоде</t>
  </si>
  <si>
    <t>250</t>
  </si>
  <si>
    <t>Расходы на уплату налога на прибыль</t>
  </si>
  <si>
    <t>300</t>
  </si>
  <si>
    <t>Справочные показатели:</t>
  </si>
  <si>
    <t>Из строки 100 прямые расходы</t>
  </si>
  <si>
    <t>400</t>
  </si>
  <si>
    <t>Из строки 100 косвенные расходы</t>
  </si>
  <si>
    <t>500</t>
  </si>
  <si>
    <t>Расходы на приобретение, сооружение и изготовление основных средств, а также на достройку, дооборудование, реконструкцию, модернизацию и техническое перевооружение основных средств</t>
  </si>
  <si>
    <t>600</t>
  </si>
  <si>
    <t>Расходы на ремонт основных средств (включая арендованные),
всего, в том числе:</t>
  </si>
  <si>
    <t>700</t>
  </si>
  <si>
    <t>материальные расходы</t>
  </si>
  <si>
    <t>расходы на оплату труда и выплату страховых</t>
  </si>
  <si>
    <t>расходы на ремонт основных средств, выполняемый подрядным способом</t>
  </si>
  <si>
    <t>прочие расходы</t>
  </si>
  <si>
    <t>Расходы на приобретение электрической энергии в целях компенсации коммерческого расхода (потерь) электрической энергии в сетях</t>
  </si>
  <si>
    <t>800</t>
  </si>
  <si>
    <t>_______гр. 6, 12 - оказание услуг по передаче электрической энергии (мощности) по единой национальной (общероссийской) электрической сети;</t>
  </si>
  <si>
    <t>_______гр. 7, 13 - оказание услуг по технологическому присоединению к электрическим сетям.</t>
  </si>
  <si>
    <t>____**_В целях настоящей таблицы под промышленно-производственным персоналом понимается персонал, расходы на оплату труда которого учитываются по счету 20 "Основное производство".</t>
  </si>
  <si>
    <t>Расшифровка дебиторской задолженности, заемных средств и стоимости активов</t>
  </si>
  <si>
    <t>По состоянию на начало отчетного периода,
всего по предприятию</t>
  </si>
  <si>
    <t>По состоянию на конец отчетного периода,
всего по предприятию</t>
  </si>
  <si>
    <t>Передача
по расп-редели-тельным сетям</t>
  </si>
  <si>
    <t>Техноло-гическое присоеди-нение</t>
  </si>
  <si>
    <t>Передача
и техно-логичес-кое присоеди-нение</t>
  </si>
  <si>
    <t>Прочие виды деятель-ности</t>
  </si>
  <si>
    <t>Дебиторская задолженность</t>
  </si>
  <si>
    <t>900</t>
  </si>
  <si>
    <t>в том числе по расчетам с покупателями и заказчиками</t>
  </si>
  <si>
    <t>х</t>
  </si>
  <si>
    <t>Заемные средства, учитываемые в долгосрочных обязательствах, которые могут быть прямо отнесены на услуги по передаче электроэнергии по распределительным сетям и технологическое присоединение</t>
  </si>
  <si>
    <t>1000</t>
  </si>
  <si>
    <t>Заемные средства, учитываемые в краткосрочных обязательствах, которые могут быть прямо отнесены на услуги по передаче электроэнергии по распределительным сетям и технологическое присоединение</t>
  </si>
  <si>
    <t>1100</t>
  </si>
  <si>
    <t>Основные средства</t>
  </si>
  <si>
    <t>1200</t>
  </si>
  <si>
    <t>Арендованные основные средства</t>
  </si>
  <si>
    <t>1300</t>
  </si>
  <si>
    <t>Незавершенное строительство</t>
  </si>
  <si>
    <t>1400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</si>
</sst>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_ ;[Red]\-0\ "/>
  </numFmts>
  <fonts count="28" x14ac:knownFonts="1">
    <font>
      <sz val="11"/>
      <color theme="1"/>
      <name val="Calibri"/>
      <family val="2"/>
      <charset val="204"/>
      <scheme val="minor"/>
    </font>
    <font>
      <b/>
      <sz val="11"/>
      <color theme="1"/>
      <name val="Calibri"/>
      <family val="2"/>
      <charset val="204"/>
      <scheme val="minor"/>
    </font>
    <font>
      <sz val="10"/>
      <name val="Arial Cyr"/>
      <charset val="204"/>
    </font>
    <font>
      <b/>
      <sz val="11"/>
      <name val="Times New Roman"/>
      <family val="1"/>
      <charset val="204"/>
    </font>
    <font>
      <b/>
      <i/>
      <sz val="11"/>
      <name val="Times New Roman"/>
      <family val="1"/>
      <charset val="204"/>
    </font>
    <font>
      <b/>
      <sz val="11"/>
      <color theme="1" tint="0.499984740745262"/>
      <name val="Times New Roman"/>
      <family val="1"/>
      <charset val="204"/>
    </font>
    <font>
      <sz val="11"/>
      <name val="Arial Cyr"/>
      <charset val="204"/>
    </font>
    <font>
      <b/>
      <sz val="11"/>
      <name val="Arial Cyr"/>
      <charset val="204"/>
    </font>
    <font>
      <i/>
      <sz val="11"/>
      <name val="Arial Cyr"/>
      <charset val="204"/>
    </font>
    <font>
      <sz val="11"/>
      <color theme="1" tint="0.499984740745262"/>
      <name val="Arial Cyr"/>
      <charset val="204"/>
    </font>
    <font>
      <sz val="11"/>
      <name val="Times New Roman"/>
      <family val="1"/>
      <charset val="204"/>
    </font>
    <font>
      <sz val="11"/>
      <color theme="0"/>
      <name val="Arial Cyr"/>
      <charset val="204"/>
    </font>
    <font>
      <sz val="11"/>
      <name val="Calibri"/>
      <family val="2"/>
      <scheme val="minor"/>
    </font>
    <font>
      <b/>
      <sz val="11"/>
      <color theme="1"/>
      <name val="Calibri"/>
      <family val="2"/>
      <scheme val="minor"/>
    </font>
    <font>
      <i/>
      <sz val="11"/>
      <name val="Calibri"/>
      <family val="2"/>
      <charset val="204"/>
      <scheme val="minor"/>
    </font>
    <font>
      <sz val="11"/>
      <color theme="1" tint="0.499984740745262"/>
      <name val="Calibri"/>
      <family val="2"/>
      <scheme val="minor"/>
    </font>
    <font>
      <b/>
      <sz val="10"/>
      <name val="Times New Roman"/>
      <family val="1"/>
      <charset val="204"/>
    </font>
    <font>
      <b/>
      <u/>
      <sz val="10"/>
      <name val="Times New Roman"/>
      <family val="1"/>
      <charset val="204"/>
    </font>
    <font>
      <b/>
      <i/>
      <sz val="10"/>
      <name val="Times New Roman"/>
      <family val="1"/>
      <charset val="204"/>
    </font>
    <font>
      <b/>
      <i/>
      <sz val="9"/>
      <name val="Times New Roman"/>
      <family val="1"/>
      <charset val="204"/>
    </font>
    <font>
      <i/>
      <sz val="11"/>
      <name val="Times New Roman"/>
      <family val="1"/>
      <charset val="204"/>
    </font>
    <font>
      <b/>
      <sz val="11"/>
      <color rgb="FFFF0000"/>
      <name val="Calibri"/>
      <family val="2"/>
      <charset val="204"/>
      <scheme val="minor"/>
    </font>
    <font>
      <sz val="11"/>
      <color theme="1" tint="0.499984740745262"/>
      <name val="Times New Roman"/>
      <family val="1"/>
      <charset val="204"/>
    </font>
    <font>
      <sz val="11"/>
      <color theme="0"/>
      <name val="Times New Roman"/>
      <family val="1"/>
      <charset val="204"/>
    </font>
    <font>
      <i/>
      <sz val="10"/>
      <name val="Times New Roman"/>
      <family val="1"/>
      <charset val="204"/>
    </font>
    <font>
      <b/>
      <sz val="9"/>
      <name val="Times New Roman"/>
      <family val="1"/>
      <charset val="204"/>
    </font>
    <font>
      <i/>
      <sz val="11"/>
      <color theme="1" tint="0.499984740745262"/>
      <name val="Times New Roman"/>
      <family val="1"/>
      <charset val="204"/>
    </font>
    <font>
      <sz val="8"/>
      <name val="Times New Roman"/>
      <family val="1"/>
      <charset val="204"/>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288">
    <xf numFmtId="0" fontId="0" fillId="0" borderId="0" xfId="0"/>
    <xf numFmtId="0" fontId="0" fillId="0" borderId="0" xfId="0" applyFont="1"/>
    <xf numFmtId="0" fontId="3" fillId="0" borderId="0" xfId="1" applyFont="1"/>
    <xf numFmtId="0" fontId="4" fillId="0" borderId="0" xfId="1" applyFont="1"/>
    <xf numFmtId="0" fontId="5" fillId="0" borderId="0" xfId="1" applyFont="1"/>
    <xf numFmtId="0" fontId="6" fillId="0" borderId="0" xfId="1" applyFont="1"/>
    <xf numFmtId="0" fontId="7" fillId="0" borderId="0" xfId="1" applyFont="1"/>
    <xf numFmtId="0" fontId="8" fillId="0" borderId="0" xfId="1" applyFont="1"/>
    <xf numFmtId="0" fontId="9" fillId="0" borderId="0" xfId="1" applyFont="1"/>
    <xf numFmtId="0" fontId="10" fillId="0" borderId="0" xfId="1" applyFont="1" applyAlignment="1">
      <alignment horizontal="left"/>
    </xf>
    <xf numFmtId="0" fontId="11" fillId="0" borderId="0" xfId="1" applyFont="1"/>
    <xf numFmtId="49" fontId="10" fillId="0" borderId="0" xfId="1" applyNumberFormat="1" applyFont="1" applyAlignment="1">
      <alignment horizontal="left" wrapText="1"/>
    </xf>
    <xf numFmtId="0" fontId="0" fillId="0" borderId="0" xfId="0" applyFont="1" applyAlignment="1">
      <alignment vertical="center"/>
    </xf>
    <xf numFmtId="0" fontId="10" fillId="0" borderId="0" xfId="1" applyFont="1" applyAlignment="1">
      <alignment horizontal="left" vertical="center"/>
    </xf>
    <xf numFmtId="0" fontId="6"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1" fillId="0" borderId="0" xfId="1" applyFont="1" applyAlignment="1">
      <alignment vertical="center"/>
    </xf>
    <xf numFmtId="0" fontId="12" fillId="0" borderId="0" xfId="0" applyFont="1"/>
    <xf numFmtId="0" fontId="1" fillId="0" borderId="0" xfId="0" applyFont="1"/>
    <xf numFmtId="0" fontId="14" fillId="0" borderId="0" xfId="0" applyFont="1"/>
    <xf numFmtId="0" fontId="15" fillId="0" borderId="0" xfId="0" applyFont="1"/>
    <xf numFmtId="0" fontId="3"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4" xfId="0" applyFont="1" applyBorder="1" applyAlignment="1">
      <alignment horizontal="center" vertical="top"/>
    </xf>
    <xf numFmtId="0" fontId="3" fillId="0" borderId="11" xfId="0" applyFont="1" applyBorder="1" applyAlignment="1">
      <alignment horizontal="center" vertical="top"/>
    </xf>
    <xf numFmtId="0" fontId="3" fillId="0" borderId="7" xfId="0" applyFont="1" applyBorder="1" applyAlignment="1">
      <alignment horizontal="center" vertical="top"/>
    </xf>
    <xf numFmtId="0" fontId="4" fillId="0" borderId="8" xfId="0" applyFont="1" applyBorder="1" applyAlignment="1">
      <alignment horizontal="center" vertical="top"/>
    </xf>
    <xf numFmtId="0" fontId="3" fillId="2" borderId="11" xfId="0" applyFont="1" applyFill="1" applyBorder="1" applyAlignment="1">
      <alignment horizontal="center" vertical="top"/>
    </xf>
    <xf numFmtId="0" fontId="4" fillId="0" borderId="4" xfId="0" applyFont="1" applyBorder="1" applyAlignment="1">
      <alignment horizontal="center" vertical="top"/>
    </xf>
    <xf numFmtId="0" fontId="4" fillId="0" borderId="11" xfId="0" applyFont="1" applyBorder="1" applyAlignment="1">
      <alignment horizontal="center" vertical="top"/>
    </xf>
    <xf numFmtId="0" fontId="10" fillId="0" borderId="12" xfId="0" applyFont="1" applyBorder="1" applyAlignment="1">
      <alignment horizontal="left" vertical="center" wrapText="1"/>
    </xf>
    <xf numFmtId="0" fontId="10" fillId="0" borderId="13" xfId="0" applyFont="1" applyBorder="1" applyAlignment="1">
      <alignment vertical="center"/>
    </xf>
    <xf numFmtId="49" fontId="10" fillId="0" borderId="13" xfId="0" applyNumberFormat="1" applyFont="1" applyBorder="1" applyAlignment="1">
      <alignment vertical="center"/>
    </xf>
    <xf numFmtId="164" fontId="3" fillId="0" borderId="13" xfId="0" applyNumberFormat="1" applyFont="1" applyBorder="1" applyAlignment="1">
      <alignment vertical="center"/>
    </xf>
    <xf numFmtId="164" fontId="10" fillId="0" borderId="13" xfId="0" applyNumberFormat="1" applyFont="1" applyBorder="1" applyAlignment="1">
      <alignment vertical="center"/>
    </xf>
    <xf numFmtId="164" fontId="10" fillId="0" borderId="14" xfId="0" applyNumberFormat="1" applyFont="1" applyBorder="1" applyAlignment="1">
      <alignment vertical="center"/>
    </xf>
    <xf numFmtId="164" fontId="20" fillId="0" borderId="15" xfId="0" applyNumberFormat="1" applyFont="1" applyBorder="1" applyAlignment="1">
      <alignment vertical="center"/>
    </xf>
    <xf numFmtId="164" fontId="20" fillId="0" borderId="16" xfId="0" applyNumberFormat="1" applyFont="1" applyBorder="1" applyAlignment="1">
      <alignment vertical="center"/>
    </xf>
    <xf numFmtId="164" fontId="10" fillId="2" borderId="13" xfId="0" applyNumberFormat="1" applyFont="1" applyFill="1" applyBorder="1" applyAlignment="1">
      <alignment vertical="center"/>
    </xf>
    <xf numFmtId="164" fontId="20" fillId="0" borderId="13" xfId="0" applyNumberFormat="1" applyFont="1" applyBorder="1" applyAlignment="1">
      <alignment vertical="center"/>
    </xf>
    <xf numFmtId="3" fontId="10" fillId="0" borderId="11" xfId="0" applyNumberFormat="1" applyFont="1" applyBorder="1" applyAlignment="1">
      <alignment horizontal="center" vertical="center"/>
    </xf>
    <xf numFmtId="0" fontId="21" fillId="0" borderId="0" xfId="0" applyFont="1"/>
    <xf numFmtId="0" fontId="10" fillId="0" borderId="12" xfId="0" applyFont="1" applyBorder="1"/>
    <xf numFmtId="3" fontId="10" fillId="0" borderId="11" xfId="0" applyNumberFormat="1" applyFont="1" applyBorder="1" applyAlignment="1">
      <alignment vertical="center"/>
    </xf>
    <xf numFmtId="0" fontId="10" fillId="0" borderId="2" xfId="0" applyFont="1" applyBorder="1"/>
    <xf numFmtId="0" fontId="10" fillId="0" borderId="11" xfId="0" applyFont="1" applyBorder="1" applyAlignment="1">
      <alignment vertical="center"/>
    </xf>
    <xf numFmtId="49" fontId="10" fillId="0" borderId="11" xfId="0" applyNumberFormat="1" applyFont="1" applyBorder="1" applyAlignment="1">
      <alignment vertical="center"/>
    </xf>
    <xf numFmtId="164" fontId="3" fillId="0" borderId="11" xfId="0" applyNumberFormat="1" applyFont="1" applyBorder="1" applyAlignment="1">
      <alignment vertical="center"/>
    </xf>
    <xf numFmtId="164" fontId="10" fillId="0" borderId="11" xfId="0" applyNumberFormat="1" applyFont="1" applyBorder="1" applyAlignment="1">
      <alignment vertical="center"/>
    </xf>
    <xf numFmtId="164" fontId="10" fillId="2" borderId="11" xfId="0" applyNumberFormat="1" applyFont="1" applyFill="1" applyBorder="1" applyAlignment="1">
      <alignment vertical="center"/>
    </xf>
    <xf numFmtId="164" fontId="20" fillId="0" borderId="11" xfId="0" applyNumberFormat="1" applyFont="1" applyBorder="1" applyAlignment="1">
      <alignment vertical="center"/>
    </xf>
    <xf numFmtId="164" fontId="10" fillId="0" borderId="4" xfId="0" applyNumberFormat="1" applyFont="1" applyBorder="1" applyAlignment="1">
      <alignment vertical="center"/>
    </xf>
    <xf numFmtId="0" fontId="10" fillId="0" borderId="2" xfId="0" applyFont="1" applyBorder="1" applyAlignment="1">
      <alignment horizontal="left" indent="2"/>
    </xf>
    <xf numFmtId="0" fontId="3" fillId="0" borderId="2" xfId="0" applyFont="1" applyBorder="1"/>
    <xf numFmtId="0" fontId="3" fillId="0" borderId="11" xfId="0" applyFont="1" applyBorder="1" applyAlignment="1">
      <alignment vertical="center"/>
    </xf>
    <xf numFmtId="49" fontId="3" fillId="0" borderId="11" xfId="0" applyNumberFormat="1" applyFont="1" applyBorder="1" applyAlignment="1">
      <alignment vertical="center"/>
    </xf>
    <xf numFmtId="164" fontId="3" fillId="0" borderId="7" xfId="0" applyNumberFormat="1" applyFont="1" applyBorder="1" applyAlignment="1">
      <alignment vertical="center"/>
    </xf>
    <xf numFmtId="164" fontId="4" fillId="0" borderId="8" xfId="0" applyNumberFormat="1" applyFont="1" applyBorder="1" applyAlignment="1">
      <alignment vertical="center"/>
    </xf>
    <xf numFmtId="164" fontId="3" fillId="2" borderId="11" xfId="0" applyNumberFormat="1" applyFont="1" applyFill="1" applyBorder="1" applyAlignment="1">
      <alignment vertical="center"/>
    </xf>
    <xf numFmtId="164" fontId="5" fillId="0" borderId="11" xfId="0" applyNumberFormat="1" applyFont="1" applyBorder="1" applyAlignment="1">
      <alignment vertical="center"/>
    </xf>
    <xf numFmtId="164" fontId="4" fillId="0" borderId="11" xfId="0" applyNumberFormat="1" applyFont="1" applyBorder="1" applyAlignment="1">
      <alignment vertical="center"/>
    </xf>
    <xf numFmtId="164" fontId="3" fillId="0" borderId="11" xfId="0" applyNumberFormat="1" applyFont="1" applyBorder="1" applyAlignment="1">
      <alignment horizontal="center" vertical="center"/>
    </xf>
    <xf numFmtId="164" fontId="3" fillId="0" borderId="4" xfId="0" applyNumberFormat="1" applyFont="1" applyBorder="1" applyAlignment="1">
      <alignment vertical="center"/>
    </xf>
    <xf numFmtId="3" fontId="3" fillId="0" borderId="11" xfId="0" applyNumberFormat="1" applyFont="1" applyBorder="1" applyAlignment="1">
      <alignment vertical="center"/>
    </xf>
    <xf numFmtId="164" fontId="22" fillId="0" borderId="13" xfId="0" applyNumberFormat="1" applyFont="1" applyBorder="1" applyAlignment="1">
      <alignment vertical="center"/>
    </xf>
    <xf numFmtId="0" fontId="10" fillId="0" borderId="0" xfId="0" applyFont="1"/>
    <xf numFmtId="0" fontId="10" fillId="0" borderId="17" xfId="0" applyFont="1" applyBorder="1" applyAlignment="1">
      <alignment vertical="center"/>
    </xf>
    <xf numFmtId="49" fontId="10" fillId="0" borderId="17" xfId="0" applyNumberFormat="1" applyFont="1" applyBorder="1" applyAlignment="1">
      <alignment horizontal="center" vertical="center"/>
    </xf>
    <xf numFmtId="164" fontId="3" fillId="0" borderId="17" xfId="0" applyNumberFormat="1" applyFont="1" applyBorder="1" applyAlignment="1">
      <alignment vertical="center"/>
    </xf>
    <xf numFmtId="164" fontId="10" fillId="0" borderId="17" xfId="0" applyNumberFormat="1" applyFont="1" applyBorder="1" applyAlignment="1">
      <alignment vertical="center"/>
    </xf>
    <xf numFmtId="164" fontId="10" fillId="0" borderId="18" xfId="0" applyNumberFormat="1" applyFont="1" applyBorder="1" applyAlignment="1">
      <alignment vertical="center"/>
    </xf>
    <xf numFmtId="164" fontId="20" fillId="0" borderId="19" xfId="0" applyNumberFormat="1" applyFont="1" applyBorder="1" applyAlignment="1">
      <alignment vertical="center"/>
    </xf>
    <xf numFmtId="164" fontId="10" fillId="2" borderId="17" xfId="0" applyNumberFormat="1" applyFont="1" applyFill="1" applyBorder="1" applyAlignment="1">
      <alignment vertical="center"/>
    </xf>
    <xf numFmtId="164" fontId="22" fillId="0" borderId="17" xfId="0" applyNumberFormat="1" applyFont="1" applyBorder="1" applyAlignment="1">
      <alignment vertical="center"/>
    </xf>
    <xf numFmtId="164" fontId="10" fillId="0" borderId="17" xfId="0" applyNumberFormat="1" applyFont="1" applyBorder="1" applyAlignment="1">
      <alignment horizontal="center" vertical="center"/>
    </xf>
    <xf numFmtId="164" fontId="20" fillId="0" borderId="17" xfId="0" applyNumberFormat="1" applyFont="1" applyBorder="1" applyAlignment="1">
      <alignment vertical="center"/>
    </xf>
    <xf numFmtId="0" fontId="10" fillId="0" borderId="1" xfId="0" applyFont="1" applyBorder="1"/>
    <xf numFmtId="0" fontId="10" fillId="0" borderId="10" xfId="0" applyFont="1" applyBorder="1" applyAlignment="1">
      <alignment vertical="center"/>
    </xf>
    <xf numFmtId="49" fontId="10" fillId="0" borderId="10" xfId="0" applyNumberFormat="1" applyFont="1" applyBorder="1" applyAlignment="1">
      <alignment vertical="center"/>
    </xf>
    <xf numFmtId="164" fontId="3" fillId="0" borderId="10" xfId="0" applyNumberFormat="1" applyFont="1" applyBorder="1" applyAlignment="1">
      <alignment vertical="center"/>
    </xf>
    <xf numFmtId="164" fontId="10" fillId="0" borderId="10" xfId="0" applyNumberFormat="1" applyFont="1" applyBorder="1" applyAlignment="1">
      <alignment vertical="center"/>
    </xf>
    <xf numFmtId="164" fontId="10" fillId="0" borderId="20" xfId="0" applyNumberFormat="1" applyFont="1" applyBorder="1" applyAlignment="1">
      <alignment vertical="center"/>
    </xf>
    <xf numFmtId="164" fontId="20" fillId="0" borderId="21" xfId="0" applyNumberFormat="1" applyFont="1" applyBorder="1" applyAlignment="1">
      <alignment vertical="center"/>
    </xf>
    <xf numFmtId="164" fontId="10" fillId="2" borderId="10" xfId="0" applyNumberFormat="1" applyFont="1" applyFill="1" applyBorder="1" applyAlignment="1">
      <alignment vertical="center"/>
    </xf>
    <xf numFmtId="164" fontId="22" fillId="0" borderId="10" xfId="0" applyNumberFormat="1" applyFont="1" applyBorder="1" applyAlignment="1">
      <alignment vertical="center"/>
    </xf>
    <xf numFmtId="164" fontId="20" fillId="0" borderId="10" xfId="0" applyNumberFormat="1" applyFont="1" applyBorder="1" applyAlignment="1">
      <alignment vertical="center"/>
    </xf>
    <xf numFmtId="3" fontId="10" fillId="0" borderId="10" xfId="0" applyNumberFormat="1" applyFont="1" applyBorder="1" applyAlignment="1">
      <alignment vertical="center"/>
    </xf>
    <xf numFmtId="0" fontId="10" fillId="0" borderId="0" xfId="0" applyFont="1" applyAlignment="1">
      <alignment horizontal="left"/>
    </xf>
    <xf numFmtId="0" fontId="3" fillId="0" borderId="0" xfId="0" applyFont="1" applyAlignment="1">
      <alignment horizontal="left"/>
    </xf>
    <xf numFmtId="0" fontId="20" fillId="0" borderId="0" xfId="0" applyFont="1" applyAlignment="1">
      <alignment horizontal="left"/>
    </xf>
    <xf numFmtId="0" fontId="22"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3" fillId="0" borderId="0" xfId="0" applyFont="1" applyAlignment="1">
      <alignment horizontal="center" vertical="center"/>
    </xf>
    <xf numFmtId="49" fontId="3" fillId="0" borderId="0" xfId="0" applyNumberFormat="1"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164" fontId="10" fillId="2" borderId="0" xfId="0" applyNumberFormat="1" applyFont="1" applyFill="1" applyBorder="1" applyAlignment="1">
      <alignment vertical="center"/>
    </xf>
    <xf numFmtId="164" fontId="20" fillId="0" borderId="0" xfId="0" applyNumberFormat="1" applyFont="1" applyBorder="1" applyAlignment="1">
      <alignment vertical="center"/>
    </xf>
    <xf numFmtId="164" fontId="10" fillId="0" borderId="0" xfId="0" applyNumberFormat="1" applyFont="1" applyBorder="1" applyAlignment="1">
      <alignment vertical="center"/>
    </xf>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center" vertical="top"/>
    </xf>
    <xf numFmtId="0" fontId="0" fillId="0" borderId="0" xfId="0" applyFont="1" applyBorder="1"/>
    <xf numFmtId="0" fontId="15" fillId="0" borderId="0" xfId="0" applyFont="1" applyBorder="1"/>
    <xf numFmtId="0" fontId="14" fillId="0" borderId="0" xfId="0" applyFont="1" applyBorder="1"/>
    <xf numFmtId="3" fontId="20" fillId="0" borderId="0" xfId="0" applyNumberFormat="1" applyFont="1" applyAlignment="1">
      <alignment horizontal="left"/>
    </xf>
    <xf numFmtId="0" fontId="3" fillId="0" borderId="0" xfId="0" applyFont="1" applyFill="1" applyAlignment="1">
      <alignment horizontal="left"/>
    </xf>
    <xf numFmtId="164" fontId="3" fillId="0" borderId="0" xfId="0" applyNumberFormat="1" applyFont="1" applyAlignment="1">
      <alignment horizontal="left"/>
    </xf>
    <xf numFmtId="0" fontId="10" fillId="0" borderId="0" xfId="0" applyFont="1" applyFill="1" applyAlignment="1">
      <alignment horizontal="left"/>
    </xf>
    <xf numFmtId="164" fontId="10" fillId="0" borderId="0" xfId="0" applyNumberFormat="1" applyFont="1" applyAlignment="1">
      <alignment horizontal="left"/>
    </xf>
    <xf numFmtId="0" fontId="3" fillId="0" borderId="0" xfId="0" applyFont="1"/>
    <xf numFmtId="0" fontId="4" fillId="0" borderId="0" xfId="0" applyFont="1"/>
    <xf numFmtId="0" fontId="3" fillId="0" borderId="0" xfId="0" applyFont="1" applyFill="1"/>
    <xf numFmtId="0" fontId="20" fillId="0" borderId="0" xfId="0" applyFont="1"/>
    <xf numFmtId="164" fontId="3" fillId="0" borderId="0" xfId="0" applyNumberFormat="1" applyFont="1"/>
    <xf numFmtId="164" fontId="10" fillId="0" borderId="0" xfId="0" applyNumberFormat="1" applyFont="1" applyAlignment="1">
      <alignment horizontal="left" wrapText="1"/>
    </xf>
    <xf numFmtId="0" fontId="10" fillId="0" borderId="0" xfId="0" applyFont="1" applyAlignment="1">
      <alignment horizontal="center"/>
    </xf>
    <xf numFmtId="164" fontId="3" fillId="0" borderId="2" xfId="0" applyNumberFormat="1" applyFont="1" applyFill="1" applyBorder="1" applyAlignment="1">
      <alignment wrapText="1"/>
    </xf>
    <xf numFmtId="164" fontId="20" fillId="0" borderId="0" xfId="0" applyNumberFormat="1" applyFont="1" applyAlignment="1">
      <alignment horizontal="left"/>
    </xf>
    <xf numFmtId="164" fontId="3" fillId="0" borderId="2" xfId="0" applyNumberFormat="1" applyFont="1" applyBorder="1" applyAlignment="1">
      <alignment wrapText="1"/>
    </xf>
    <xf numFmtId="164" fontId="4" fillId="0" borderId="2" xfId="0" applyNumberFormat="1" applyFont="1" applyBorder="1" applyAlignment="1">
      <alignment wrapText="1"/>
    </xf>
    <xf numFmtId="164" fontId="3" fillId="0" borderId="12" xfId="0" applyNumberFormat="1" applyFont="1" applyFill="1" applyBorder="1" applyAlignment="1">
      <alignment wrapText="1"/>
    </xf>
    <xf numFmtId="164" fontId="20" fillId="0" borderId="12" xfId="0" applyNumberFormat="1" applyFont="1" applyBorder="1" applyAlignment="1">
      <alignment horizontal="left"/>
    </xf>
    <xf numFmtId="164" fontId="3" fillId="0" borderId="12" xfId="0" applyNumberFormat="1" applyFont="1" applyBorder="1" applyAlignment="1">
      <alignment wrapText="1"/>
    </xf>
    <xf numFmtId="164" fontId="3" fillId="0" borderId="12" xfId="0" applyNumberFormat="1" applyFont="1" applyBorder="1" applyAlignment="1">
      <alignment horizontal="left"/>
    </xf>
    <xf numFmtId="0" fontId="3" fillId="0" borderId="0" xfId="0" applyFont="1" applyAlignment="1">
      <alignment horizontal="center" vertical="center" wrapText="1"/>
    </xf>
    <xf numFmtId="0" fontId="3" fillId="0" borderId="7" xfId="0" applyFont="1" applyFill="1" applyBorder="1" applyAlignment="1">
      <alignment horizontal="center" vertical="center" wrapText="1"/>
    </xf>
    <xf numFmtId="0" fontId="20"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25" fillId="0" borderId="0" xfId="0" applyFont="1" applyAlignment="1">
      <alignment horizontal="center" vertical="center"/>
    </xf>
    <xf numFmtId="0" fontId="25" fillId="0" borderId="4" xfId="0" applyFont="1" applyBorder="1" applyAlignment="1">
      <alignment horizontal="center" vertical="center"/>
    </xf>
    <xf numFmtId="0" fontId="25" fillId="0" borderId="11" xfId="0" applyFont="1" applyBorder="1" applyAlignment="1">
      <alignment horizontal="center" vertical="center"/>
    </xf>
    <xf numFmtId="0" fontId="19" fillId="0" borderId="11" xfId="0" applyFont="1" applyBorder="1" applyAlignment="1">
      <alignment horizontal="center" vertical="center"/>
    </xf>
    <xf numFmtId="0" fontId="25" fillId="0" borderId="7" xfId="0" applyFont="1" applyFill="1" applyBorder="1" applyAlignment="1">
      <alignment horizontal="center" vertical="center"/>
    </xf>
    <xf numFmtId="0" fontId="20"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7" xfId="0" applyFont="1" applyBorder="1" applyAlignment="1">
      <alignment horizontal="center" vertical="center"/>
    </xf>
    <xf numFmtId="0" fontId="25" fillId="0" borderId="4" xfId="0" applyFont="1" applyBorder="1" applyAlignment="1">
      <alignment horizontal="center" vertical="center" wrapText="1"/>
    </xf>
    <xf numFmtId="164" fontId="25" fillId="2" borderId="11" xfId="0" applyNumberFormat="1" applyFont="1" applyFill="1" applyBorder="1" applyAlignment="1">
      <alignment horizontal="center" vertical="center"/>
    </xf>
    <xf numFmtId="164" fontId="25" fillId="0" borderId="11" xfId="0" applyNumberFormat="1" applyFont="1" applyBorder="1" applyAlignment="1">
      <alignment horizontal="center" vertical="center"/>
    </xf>
    <xf numFmtId="0" fontId="3" fillId="0" borderId="0" xfId="0" applyFont="1" applyAlignment="1">
      <alignment horizontal="left" vertical="center"/>
    </xf>
    <xf numFmtId="0" fontId="3" fillId="0" borderId="4" xfId="0" applyFont="1" applyBorder="1" applyAlignment="1">
      <alignment wrapText="1"/>
    </xf>
    <xf numFmtId="0" fontId="3" fillId="0" borderId="13" xfId="0" applyFont="1" applyBorder="1" applyAlignment="1">
      <alignment vertical="center"/>
    </xf>
    <xf numFmtId="49" fontId="3" fillId="0" borderId="13" xfId="0" applyNumberFormat="1" applyFont="1" applyBorder="1" applyAlignment="1">
      <alignment vertical="center"/>
    </xf>
    <xf numFmtId="164" fontId="4" fillId="0" borderId="13" xfId="0" applyNumberFormat="1" applyFont="1" applyBorder="1" applyAlignment="1">
      <alignment vertical="center"/>
    </xf>
    <xf numFmtId="164" fontId="3" fillId="0" borderId="14" xfId="0" applyNumberFormat="1" applyFont="1" applyFill="1" applyBorder="1" applyAlignment="1">
      <alignment horizontal="center" vertical="center"/>
    </xf>
    <xf numFmtId="164" fontId="3" fillId="0" borderId="14" xfId="0" applyNumberFormat="1" applyFont="1" applyBorder="1" applyAlignment="1">
      <alignment horizontal="center" vertical="center"/>
    </xf>
    <xf numFmtId="164" fontId="3" fillId="0" borderId="13" xfId="0" applyNumberFormat="1" applyFont="1" applyBorder="1" applyAlignment="1">
      <alignment horizontal="center" vertical="center"/>
    </xf>
    <xf numFmtId="164" fontId="3" fillId="2" borderId="13" xfId="0" applyNumberFormat="1" applyFont="1" applyFill="1" applyBorder="1" applyAlignment="1">
      <alignment horizontal="center" vertical="center"/>
    </xf>
    <xf numFmtId="0" fontId="10" fillId="0" borderId="0" xfId="0" applyFont="1" applyAlignment="1">
      <alignment horizontal="left" vertical="center"/>
    </xf>
    <xf numFmtId="0" fontId="10" fillId="0" borderId="4" xfId="0" applyFont="1" applyBorder="1" applyAlignment="1">
      <alignment wrapText="1"/>
    </xf>
    <xf numFmtId="164" fontId="10" fillId="0" borderId="14" xfId="0" applyNumberFormat="1" applyFont="1" applyFill="1" applyBorder="1" applyAlignment="1">
      <alignment horizontal="center" vertical="center"/>
    </xf>
    <xf numFmtId="164" fontId="10" fillId="0" borderId="14" xfId="0" applyNumberFormat="1" applyFont="1" applyBorder="1" applyAlignment="1">
      <alignment horizontal="center" vertical="center"/>
    </xf>
    <xf numFmtId="164" fontId="10" fillId="0" borderId="13" xfId="0" applyNumberFormat="1" applyFont="1" applyBorder="1" applyAlignment="1">
      <alignment horizontal="center" vertical="center"/>
    </xf>
    <xf numFmtId="164" fontId="10" fillId="2" borderId="13" xfId="0" applyNumberFormat="1" applyFont="1" applyFill="1" applyBorder="1" applyAlignment="1">
      <alignment horizontal="center" vertical="center"/>
    </xf>
    <xf numFmtId="164" fontId="10" fillId="0" borderId="11" xfId="0" applyNumberFormat="1" applyFont="1" applyBorder="1" applyAlignment="1">
      <alignment horizontal="center" vertical="center"/>
    </xf>
    <xf numFmtId="164" fontId="20" fillId="0" borderId="15" xfId="0" applyNumberFormat="1" applyFont="1" applyBorder="1" applyAlignment="1">
      <alignment horizontal="center" vertical="center"/>
    </xf>
    <xf numFmtId="164" fontId="20" fillId="0" borderId="16" xfId="0" applyNumberFormat="1" applyFont="1" applyBorder="1" applyAlignment="1">
      <alignment horizontal="center" vertical="center"/>
    </xf>
    <xf numFmtId="164" fontId="10" fillId="0" borderId="15" xfId="0" applyNumberFormat="1" applyFont="1" applyBorder="1" applyAlignment="1">
      <alignment vertical="center"/>
    </xf>
    <xf numFmtId="164" fontId="10" fillId="0" borderId="16" xfId="0" applyNumberFormat="1" applyFont="1" applyBorder="1" applyAlignment="1">
      <alignment vertical="center"/>
    </xf>
    <xf numFmtId="0" fontId="20" fillId="0" borderId="0" xfId="0" applyFont="1" applyAlignment="1">
      <alignment horizontal="left" vertical="center"/>
    </xf>
    <xf numFmtId="0" fontId="20" fillId="0" borderId="4" xfId="0" applyFont="1" applyBorder="1" applyAlignment="1">
      <alignment wrapText="1"/>
    </xf>
    <xf numFmtId="0" fontId="20" fillId="0" borderId="13" xfId="0" applyFont="1" applyBorder="1" applyAlignment="1">
      <alignment vertical="center"/>
    </xf>
    <xf numFmtId="49" fontId="20" fillId="0" borderId="13" xfId="0" applyNumberFormat="1" applyFont="1" applyBorder="1" applyAlignment="1">
      <alignment vertical="center"/>
    </xf>
    <xf numFmtId="164" fontId="26" fillId="0" borderId="13" xfId="0" applyNumberFormat="1" applyFont="1" applyBorder="1" applyAlignment="1">
      <alignment vertical="center"/>
    </xf>
    <xf numFmtId="164" fontId="20" fillId="0" borderId="14" xfId="0" applyNumberFormat="1" applyFont="1" applyFill="1" applyBorder="1" applyAlignment="1">
      <alignment horizontal="center" vertical="center"/>
    </xf>
    <xf numFmtId="164" fontId="20" fillId="0" borderId="14" xfId="0" applyNumberFormat="1" applyFont="1" applyBorder="1" applyAlignment="1">
      <alignment horizontal="center" vertical="center"/>
    </xf>
    <xf numFmtId="164" fontId="20" fillId="0" borderId="13" xfId="0" applyNumberFormat="1" applyFont="1" applyBorder="1" applyAlignment="1">
      <alignment horizontal="center" vertical="center"/>
    </xf>
    <xf numFmtId="164" fontId="20" fillId="2" borderId="13" xfId="0" applyNumberFormat="1" applyFont="1" applyFill="1" applyBorder="1" applyAlignment="1">
      <alignment horizontal="center" vertical="center"/>
    </xf>
    <xf numFmtId="164" fontId="20" fillId="0" borderId="11" xfId="0" applyNumberFormat="1" applyFont="1" applyBorder="1" applyAlignment="1">
      <alignment horizontal="center" vertical="center"/>
    </xf>
    <xf numFmtId="0" fontId="20" fillId="0" borderId="4" xfId="0" applyFont="1" applyBorder="1" applyAlignment="1">
      <alignment horizontal="left" vertical="center" wrapText="1"/>
    </xf>
    <xf numFmtId="164" fontId="20" fillId="0" borderId="7" xfId="0" applyNumberFormat="1" applyFont="1" applyFill="1" applyBorder="1" applyAlignment="1">
      <alignment horizontal="center" vertical="center"/>
    </xf>
    <xf numFmtId="164" fontId="20" fillId="0" borderId="7" xfId="0" applyNumberFormat="1" applyFont="1" applyBorder="1" applyAlignment="1">
      <alignment horizontal="center" vertical="center"/>
    </xf>
    <xf numFmtId="0" fontId="20" fillId="0" borderId="0" xfId="0" applyFont="1" applyAlignment="1">
      <alignment horizontal="right" vertical="center"/>
    </xf>
    <xf numFmtId="0" fontId="20" fillId="0" borderId="4" xfId="0" applyFont="1" applyBorder="1" applyAlignment="1">
      <alignment horizontal="right" wrapText="1"/>
    </xf>
    <xf numFmtId="0" fontId="20" fillId="0" borderId="13" xfId="0" applyFont="1" applyBorder="1" applyAlignment="1">
      <alignment horizontal="right" vertical="center"/>
    </xf>
    <xf numFmtId="49" fontId="20" fillId="0" borderId="13" xfId="0" applyNumberFormat="1" applyFont="1" applyBorder="1" applyAlignment="1">
      <alignment horizontal="right" vertical="center"/>
    </xf>
    <xf numFmtId="164" fontId="20" fillId="0" borderId="13" xfId="0" applyNumberFormat="1" applyFont="1" applyBorder="1" applyAlignment="1">
      <alignment horizontal="right" vertical="center"/>
    </xf>
    <xf numFmtId="164" fontId="20" fillId="0" borderId="14" xfId="0" applyNumberFormat="1" applyFont="1" applyFill="1" applyBorder="1" applyAlignment="1">
      <alignment horizontal="right" vertical="center"/>
    </xf>
    <xf numFmtId="164" fontId="20" fillId="0" borderId="15" xfId="0" applyNumberFormat="1" applyFont="1" applyBorder="1" applyAlignment="1">
      <alignment horizontal="right" vertical="center"/>
    </xf>
    <xf numFmtId="164" fontId="20" fillId="0" borderId="16" xfId="0" applyNumberFormat="1" applyFont="1" applyBorder="1" applyAlignment="1">
      <alignment horizontal="right" vertical="center"/>
    </xf>
    <xf numFmtId="164" fontId="20" fillId="0" borderId="14" xfId="0" applyNumberFormat="1" applyFont="1" applyBorder="1" applyAlignment="1">
      <alignment horizontal="right" vertical="center"/>
    </xf>
    <xf numFmtId="164" fontId="20" fillId="2" borderId="13" xfId="0" applyNumberFormat="1" applyFont="1" applyFill="1" applyBorder="1" applyAlignment="1">
      <alignment horizontal="right" vertical="center"/>
    </xf>
    <xf numFmtId="164" fontId="20" fillId="0" borderId="11" xfId="0" applyNumberFormat="1" applyFont="1" applyBorder="1" applyAlignment="1">
      <alignment horizontal="right" vertical="center"/>
    </xf>
    <xf numFmtId="164" fontId="23" fillId="0" borderId="13" xfId="0" applyNumberFormat="1" applyFont="1" applyBorder="1" applyAlignment="1">
      <alignment vertical="center"/>
    </xf>
    <xf numFmtId="164" fontId="23" fillId="0" borderId="14" xfId="0" applyNumberFormat="1" applyFont="1" applyFill="1" applyBorder="1" applyAlignment="1">
      <alignment horizontal="center" vertical="center"/>
    </xf>
    <xf numFmtId="164" fontId="23" fillId="0" borderId="14" xfId="0" applyNumberFormat="1" applyFont="1" applyBorder="1" applyAlignment="1">
      <alignment horizontal="center" vertical="center"/>
    </xf>
    <xf numFmtId="164" fontId="23" fillId="0" borderId="13" xfId="0" applyNumberFormat="1" applyFont="1" applyBorder="1" applyAlignment="1">
      <alignment horizontal="center" vertical="center"/>
    </xf>
    <xf numFmtId="0" fontId="10" fillId="0" borderId="4" xfId="0" applyFont="1" applyBorder="1" applyAlignment="1">
      <alignment vertical="center"/>
    </xf>
    <xf numFmtId="49" fontId="10" fillId="0" borderId="4" xfId="0" applyNumberFormat="1" applyFont="1" applyBorder="1" applyAlignment="1">
      <alignment vertical="center"/>
    </xf>
    <xf numFmtId="164" fontId="10" fillId="0" borderId="7" xfId="0" applyNumberFormat="1" applyFont="1" applyFill="1" applyBorder="1" applyAlignment="1">
      <alignment horizontal="center" vertical="center"/>
    </xf>
    <xf numFmtId="164" fontId="10" fillId="0" borderId="7" xfId="0" applyNumberFormat="1" applyFont="1" applyBorder="1" applyAlignment="1">
      <alignment horizontal="center" vertical="center"/>
    </xf>
    <xf numFmtId="164" fontId="10" fillId="2" borderId="4" xfId="0" applyNumberFormat="1" applyFont="1" applyFill="1" applyBorder="1" applyAlignment="1">
      <alignment horizontal="center" vertical="center"/>
    </xf>
    <xf numFmtId="0" fontId="3" fillId="0" borderId="4" xfId="0" applyFont="1" applyBorder="1" applyAlignment="1">
      <alignment vertical="center"/>
    </xf>
    <xf numFmtId="49" fontId="3" fillId="0" borderId="4" xfId="0" applyNumberFormat="1" applyFont="1" applyBorder="1" applyAlignment="1">
      <alignment vertical="center"/>
    </xf>
    <xf numFmtId="164" fontId="3" fillId="0" borderId="7" xfId="0" applyNumberFormat="1" applyFont="1" applyFill="1" applyBorder="1" applyAlignment="1">
      <alignment horizontal="center" vertical="center"/>
    </xf>
    <xf numFmtId="164" fontId="20" fillId="0" borderId="8" xfId="0" applyNumberFormat="1" applyFont="1" applyBorder="1" applyAlignment="1">
      <alignment horizontal="center" vertical="center"/>
    </xf>
    <xf numFmtId="164" fontId="20" fillId="0" borderId="9" xfId="0" applyNumberFormat="1" applyFont="1" applyBorder="1" applyAlignment="1">
      <alignment horizontal="center" vertical="center"/>
    </xf>
    <xf numFmtId="164" fontId="3" fillId="0" borderId="7" xfId="0" applyNumberFormat="1" applyFont="1" applyBorder="1" applyAlignment="1">
      <alignment horizontal="center" vertical="center"/>
    </xf>
    <xf numFmtId="164" fontId="3" fillId="2" borderId="4" xfId="0" applyNumberFormat="1" applyFont="1" applyFill="1" applyBorder="1" applyAlignment="1">
      <alignment horizontal="center" vertical="center"/>
    </xf>
    <xf numFmtId="0" fontId="10" fillId="0" borderId="4" xfId="0" applyFont="1" applyBorder="1" applyAlignment="1">
      <alignment vertical="center" wrapText="1"/>
    </xf>
    <xf numFmtId="0" fontId="3" fillId="0" borderId="2" xfId="0" applyFont="1" applyBorder="1" applyAlignment="1">
      <alignment vertical="center"/>
    </xf>
    <xf numFmtId="164" fontId="3" fillId="0" borderId="2" xfId="0" applyNumberFormat="1" applyFont="1" applyBorder="1" applyAlignment="1">
      <alignment vertical="center"/>
    </xf>
    <xf numFmtId="164" fontId="4" fillId="0" borderId="2" xfId="0" applyNumberFormat="1" applyFont="1" applyBorder="1" applyAlignment="1">
      <alignment vertical="center"/>
    </xf>
    <xf numFmtId="164" fontId="3" fillId="0" borderId="7" xfId="0" applyNumberFormat="1" applyFont="1" applyFill="1" applyBorder="1" applyAlignment="1">
      <alignment vertical="center"/>
    </xf>
    <xf numFmtId="164" fontId="20" fillId="0" borderId="8" xfId="0" applyNumberFormat="1" applyFont="1" applyBorder="1" applyAlignment="1">
      <alignment vertical="center"/>
    </xf>
    <xf numFmtId="164" fontId="20" fillId="0" borderId="9" xfId="0" applyNumberFormat="1" applyFont="1" applyBorder="1" applyAlignment="1">
      <alignment vertical="center"/>
    </xf>
    <xf numFmtId="164" fontId="3" fillId="2" borderId="2" xfId="0" applyNumberFormat="1" applyFont="1" applyFill="1" applyBorder="1" applyAlignment="1">
      <alignment vertical="center"/>
    </xf>
    <xf numFmtId="0" fontId="10" fillId="0" borderId="4" xfId="0" applyFont="1" applyBorder="1" applyAlignment="1">
      <alignment horizontal="right" wrapText="1"/>
    </xf>
    <xf numFmtId="0" fontId="10" fillId="0" borderId="4" xfId="0" applyFont="1" applyBorder="1" applyAlignment="1">
      <alignment horizontal="right" vertical="center" wrapText="1"/>
    </xf>
    <xf numFmtId="164" fontId="20" fillId="0" borderId="4" xfId="0" applyNumberFormat="1" applyFont="1" applyBorder="1" applyAlignment="1">
      <alignment vertical="center"/>
    </xf>
    <xf numFmtId="164" fontId="10" fillId="0" borderId="4" xfId="0" applyNumberFormat="1" applyFont="1" applyBorder="1" applyAlignment="1">
      <alignment horizontal="center" vertical="center"/>
    </xf>
    <xf numFmtId="164" fontId="3" fillId="0" borderId="11" xfId="0" applyNumberFormat="1" applyFont="1" applyBorder="1" applyAlignment="1">
      <alignment horizontal="center" vertical="center" wrapText="1"/>
    </xf>
    <xf numFmtId="0" fontId="3" fillId="0" borderId="0" xfId="0" applyFont="1" applyAlignment="1">
      <alignment horizontal="center" vertical="top"/>
    </xf>
    <xf numFmtId="0" fontId="3" fillId="0" borderId="7" xfId="0" applyFont="1" applyFill="1" applyBorder="1" applyAlignment="1">
      <alignment horizontal="center" vertical="top"/>
    </xf>
    <xf numFmtId="0" fontId="20" fillId="0" borderId="8" xfId="0" applyFont="1" applyBorder="1" applyAlignment="1">
      <alignment horizontal="center" vertical="top"/>
    </xf>
    <xf numFmtId="0" fontId="3" fillId="0" borderId="4" xfId="0" applyFont="1" applyBorder="1" applyAlignment="1">
      <alignment horizontal="center" vertical="top" wrapText="1"/>
    </xf>
    <xf numFmtId="164" fontId="3" fillId="2" borderId="11" xfId="0" applyNumberFormat="1" applyFont="1" applyFill="1" applyBorder="1" applyAlignment="1">
      <alignment horizontal="center" vertical="top"/>
    </xf>
    <xf numFmtId="164" fontId="3" fillId="0" borderId="11" xfId="0" applyNumberFormat="1" applyFont="1" applyBorder="1" applyAlignment="1">
      <alignment horizontal="center" vertical="top"/>
    </xf>
    <xf numFmtId="164" fontId="3" fillId="0" borderId="4" xfId="0" applyNumberFormat="1" applyFont="1" applyBorder="1" applyAlignment="1">
      <alignment horizontal="center" vertical="top"/>
    </xf>
    <xf numFmtId="164" fontId="3" fillId="0" borderId="4" xfId="0" applyNumberFormat="1" applyFont="1" applyBorder="1" applyAlignment="1">
      <alignment horizontal="center" vertical="top" wrapText="1"/>
    </xf>
    <xf numFmtId="0" fontId="10" fillId="0" borderId="11" xfId="0" applyFont="1" applyBorder="1" applyAlignment="1">
      <alignment horizontal="left" wrapText="1"/>
    </xf>
    <xf numFmtId="49" fontId="10" fillId="0" borderId="11" xfId="0" applyNumberFormat="1" applyFont="1" applyBorder="1" applyAlignment="1">
      <alignment horizontal="center" vertical="center"/>
    </xf>
    <xf numFmtId="4" fontId="10" fillId="0" borderId="11" xfId="0" applyNumberFormat="1" applyFont="1" applyBorder="1" applyAlignment="1">
      <alignment horizontal="center" vertical="center"/>
    </xf>
    <xf numFmtId="4" fontId="20" fillId="0" borderId="11" xfId="0" applyNumberFormat="1" applyFont="1" applyBorder="1" applyAlignment="1">
      <alignment horizontal="center" vertical="center"/>
    </xf>
    <xf numFmtId="0" fontId="10" fillId="0" borderId="7" xfId="0" applyFont="1" applyFill="1" applyBorder="1" applyAlignment="1">
      <alignment horizontal="center" vertical="center"/>
    </xf>
    <xf numFmtId="0" fontId="20" fillId="0" borderId="8" xfId="0" applyFont="1" applyBorder="1" applyAlignment="1">
      <alignment horizontal="center" vertical="center"/>
    </xf>
    <xf numFmtId="0" fontId="10" fillId="0" borderId="7" xfId="0" applyFont="1" applyBorder="1" applyAlignment="1">
      <alignment horizontal="center" vertical="center"/>
    </xf>
    <xf numFmtId="0" fontId="10" fillId="0" borderId="11" xfId="0" applyFont="1" applyBorder="1" applyAlignment="1">
      <alignment horizontal="center" vertical="center"/>
    </xf>
    <xf numFmtId="164" fontId="10" fillId="2" borderId="11" xfId="0" applyNumberFormat="1" applyFont="1" applyFill="1" applyBorder="1" applyAlignment="1">
      <alignment horizontal="center" vertical="center"/>
    </xf>
    <xf numFmtId="0" fontId="10" fillId="0" borderId="11" xfId="0" applyFont="1" applyBorder="1" applyAlignment="1">
      <alignment horizontal="left" wrapText="1" indent="1"/>
    </xf>
    <xf numFmtId="4" fontId="20" fillId="0" borderId="4" xfId="0" applyNumberFormat="1" applyFont="1" applyBorder="1" applyAlignment="1">
      <alignment horizontal="center" vertical="center"/>
    </xf>
    <xf numFmtId="4" fontId="10" fillId="0" borderId="4" xfId="0" applyNumberFormat="1" applyFont="1" applyBorder="1" applyAlignment="1">
      <alignment horizontal="center" vertical="center"/>
    </xf>
    <xf numFmtId="164" fontId="10" fillId="0" borderId="1" xfId="0" applyNumberFormat="1" applyFont="1" applyBorder="1" applyAlignment="1">
      <alignment horizontal="center"/>
    </xf>
    <xf numFmtId="164" fontId="10" fillId="0" borderId="0" xfId="0" applyNumberFormat="1" applyFont="1" applyAlignment="1">
      <alignment horizontal="center" vertical="top"/>
    </xf>
    <xf numFmtId="165" fontId="4" fillId="0" borderId="2" xfId="0" applyNumberFormat="1" applyFont="1" applyBorder="1" applyAlignment="1">
      <alignment horizontal="left" wrapText="1"/>
    </xf>
    <xf numFmtId="0" fontId="10" fillId="0" borderId="12" xfId="0" applyFont="1" applyBorder="1" applyAlignment="1">
      <alignment horizontal="center" vertical="top"/>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justify" wrapText="1"/>
    </xf>
    <xf numFmtId="0" fontId="10" fillId="0" borderId="1" xfId="0" applyFont="1" applyBorder="1" applyAlignment="1">
      <alignment horizontal="center"/>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6" xfId="0" applyFont="1" applyBorder="1" applyAlignment="1">
      <alignment horizontal="center" vertical="center" wrapText="1"/>
    </xf>
    <xf numFmtId="0" fontId="7" fillId="2" borderId="0" xfId="1" applyFont="1" applyFill="1"/>
    <xf numFmtId="0" fontId="0" fillId="2" borderId="0" xfId="0" applyFill="1"/>
    <xf numFmtId="49" fontId="10" fillId="0" borderId="2" xfId="1" applyNumberFormat="1" applyFont="1" applyBorder="1" applyAlignment="1">
      <alignment horizontal="left" wrapText="1"/>
    </xf>
    <xf numFmtId="2" fontId="7" fillId="0" borderId="0" xfId="1" applyNumberFormat="1" applyFont="1"/>
    <xf numFmtId="2" fontId="13" fillId="0" borderId="0" xfId="0" applyNumberFormat="1" applyFont="1"/>
    <xf numFmtId="0" fontId="3" fillId="0" borderId="0" xfId="1" applyFont="1" applyAlignment="1">
      <alignment horizontal="center" wrapText="1"/>
    </xf>
    <xf numFmtId="0" fontId="7" fillId="0" borderId="0" xfId="1" applyFont="1" applyAlignment="1">
      <alignment vertical="center" wrapText="1"/>
    </xf>
    <xf numFmtId="0" fontId="0" fillId="0" borderId="0" xfId="0" applyAlignment="1">
      <alignment vertical="center" wrapText="1"/>
    </xf>
    <xf numFmtId="0" fontId="0" fillId="0" borderId="0" xfId="0" applyAlignment="1">
      <alignment vertical="center"/>
    </xf>
    <xf numFmtId="49" fontId="10" fillId="0" borderId="1" xfId="1" applyNumberFormat="1" applyFont="1" applyBorder="1" applyAlignment="1">
      <alignment horizontal="left" vertical="center" wrapText="1"/>
    </xf>
    <xf numFmtId="0" fontId="6" fillId="0" borderId="0" xfId="1" applyFont="1" applyAlignment="1">
      <alignment horizontal="left"/>
    </xf>
    <xf numFmtId="0" fontId="0" fillId="0" borderId="0" xfId="0" applyAlignment="1">
      <alignment horizontal="left"/>
    </xf>
    <xf numFmtId="0" fontId="6" fillId="0" borderId="0" xfId="1" applyFont="1"/>
    <xf numFmtId="0" fontId="0" fillId="0" borderId="0" xfId="0"/>
    <xf numFmtId="164" fontId="10" fillId="0" borderId="1" xfId="0" applyNumberFormat="1" applyFont="1" applyBorder="1" applyAlignment="1">
      <alignment horizontal="center"/>
    </xf>
    <xf numFmtId="164" fontId="10" fillId="0" borderId="0" xfId="0" applyNumberFormat="1" applyFont="1" applyAlignment="1">
      <alignment horizontal="center" vertical="top"/>
    </xf>
    <xf numFmtId="0" fontId="3" fillId="0" borderId="11" xfId="0" applyFont="1" applyBorder="1" applyAlignment="1">
      <alignment horizontal="center" vertical="center" wrapText="1"/>
    </xf>
    <xf numFmtId="164" fontId="3" fillId="2" borderId="11" xfId="0" applyNumberFormat="1" applyFont="1" applyFill="1" applyBorder="1" applyAlignment="1">
      <alignment horizontal="center" vertical="center" wrapText="1"/>
    </xf>
    <xf numFmtId="164" fontId="3" fillId="0" borderId="11" xfId="0" applyNumberFormat="1" applyFont="1" applyBorder="1" applyAlignment="1">
      <alignment horizontal="center" vertical="center" wrapText="1"/>
    </xf>
    <xf numFmtId="164" fontId="27" fillId="0" borderId="3" xfId="0" applyNumberFormat="1" applyFont="1" applyBorder="1" applyAlignment="1">
      <alignment horizontal="center" vertical="center" wrapText="1"/>
    </xf>
    <xf numFmtId="164" fontId="27" fillId="0" borderId="22" xfId="0" applyNumberFormat="1" applyFont="1" applyBorder="1" applyAlignment="1">
      <alignment horizontal="center" vertical="center"/>
    </xf>
    <xf numFmtId="164" fontId="27" fillId="0" borderId="6" xfId="0" applyNumberFormat="1"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3" xfId="0" applyNumberFormat="1" applyFont="1" applyBorder="1" applyAlignment="1">
      <alignment horizontal="center" vertical="center" wrapText="1"/>
    </xf>
    <xf numFmtId="0" fontId="12" fillId="0" borderId="6" xfId="0" applyFont="1" applyBorder="1" applyAlignment="1">
      <alignment horizontal="center" vertical="center" wrapText="1"/>
    </xf>
    <xf numFmtId="164" fontId="3" fillId="0" borderId="2" xfId="0" applyNumberFormat="1" applyFont="1" applyBorder="1" applyAlignment="1">
      <alignment wrapText="1"/>
    </xf>
    <xf numFmtId="164" fontId="13" fillId="0" borderId="2" xfId="0" applyNumberFormat="1" applyFont="1" applyBorder="1" applyAlignment="1">
      <alignment wrapText="1"/>
    </xf>
  </cellXfs>
  <cellStyles count="2">
    <cellStyle name="Обычный" xfId="0" builtinId="0"/>
    <cellStyle name="Обычный 2" xfId="1" xr:uid="{CAA76ABB-2CF5-4005-ADDC-37BB24BA8559}"/>
  </cellStyles>
  <dxfs count="3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E3C91-1F3A-4AB6-A9EA-C83CD4BDDF26}">
  <dimension ref="A1:IC72"/>
  <sheetViews>
    <sheetView tabSelected="1" zoomScale="69" zoomScaleNormal="69" workbookViewId="0">
      <selection activeCell="J28" sqref="J28"/>
    </sheetView>
  </sheetViews>
  <sheetFormatPr defaultColWidth="8.85546875" defaultRowHeight="15" outlineLevelCol="1" x14ac:dyDescent="0.25"/>
  <cols>
    <col min="1" max="1" width="3.28515625" style="1" customWidth="1"/>
    <col min="2" max="2" width="57.5703125" style="1" customWidth="1"/>
    <col min="3" max="3" width="10.140625" style="1" customWidth="1"/>
    <col min="4" max="4" width="8.5703125" style="1" customWidth="1"/>
    <col min="5" max="5" width="15.5703125" style="19" customWidth="1"/>
    <col min="6" max="6" width="15.5703125" style="18" customWidth="1" outlineLevel="1"/>
    <col min="7" max="7" width="15.5703125" style="1" customWidth="1"/>
    <col min="8" max="8" width="12.5703125" style="1" customWidth="1"/>
    <col min="9" max="9" width="12.5703125" style="20" customWidth="1" outlineLevel="1"/>
    <col min="10" max="10" width="13.5703125" style="1" customWidth="1"/>
    <col min="11" max="11" width="12.5703125" style="20" customWidth="1" outlineLevel="1"/>
    <col min="12" max="12" width="14.7109375" style="1" customWidth="1"/>
    <col min="13" max="13" width="12.5703125" style="21" customWidth="1" outlineLevel="1"/>
    <col min="14" max="14" width="15.42578125" style="1" customWidth="1"/>
    <col min="15" max="15" width="15.42578125" style="21" customWidth="1" outlineLevel="1"/>
    <col min="16" max="16" width="17.42578125" style="21" customWidth="1" outlineLevel="1"/>
    <col min="17" max="17" width="16.5703125" style="1" customWidth="1"/>
    <col min="18" max="18" width="13.140625" style="1" customWidth="1"/>
    <col min="19" max="19" width="12.5703125" style="20" customWidth="1" outlineLevel="1"/>
    <col min="20" max="20" width="15.28515625" style="20" customWidth="1" outlineLevel="1"/>
    <col min="21" max="21" width="11.7109375" style="1" customWidth="1"/>
    <col min="22" max="23" width="12.5703125" style="21" customWidth="1" outlineLevel="1"/>
    <col min="24" max="24" width="12.7109375" style="1" customWidth="1"/>
    <col min="25" max="26" width="12.5703125" style="21" customWidth="1" outlineLevel="1"/>
    <col min="27" max="27" width="35" style="1" customWidth="1"/>
    <col min="28" max="28" width="8.85546875" style="1"/>
    <col min="29" max="29" width="45.140625" style="1" customWidth="1"/>
    <col min="30" max="30" width="3.85546875" style="1" customWidth="1"/>
    <col min="31" max="31" width="3.7109375" style="1" customWidth="1"/>
    <col min="32" max="252" width="8.85546875" style="1"/>
    <col min="253" max="253" width="3.28515625" style="1" customWidth="1"/>
    <col min="254" max="254" width="57.5703125" style="1" customWidth="1"/>
    <col min="255" max="255" width="9.28515625" style="1" customWidth="1"/>
    <col min="256" max="256" width="8.5703125" style="1" customWidth="1"/>
    <col min="257" max="257" width="15.5703125" style="1" customWidth="1"/>
    <col min="258" max="259" width="0" style="1" hidden="1" customWidth="1"/>
    <col min="260" max="260" width="15.5703125" style="1" customWidth="1"/>
    <col min="261" max="261" width="12.5703125" style="1" customWidth="1"/>
    <col min="262" max="263" width="0" style="1" hidden="1" customWidth="1"/>
    <col min="264" max="264" width="13.5703125" style="1" customWidth="1"/>
    <col min="265" max="266" width="0" style="1" hidden="1" customWidth="1"/>
    <col min="267" max="267" width="14.7109375" style="1" customWidth="1"/>
    <col min="268" max="269" width="0" style="1" hidden="1" customWidth="1"/>
    <col min="270" max="271" width="15.42578125" style="1" customWidth="1"/>
    <col min="272" max="272" width="17.42578125" style="1" customWidth="1"/>
    <col min="273" max="273" width="16.5703125" style="1" customWidth="1"/>
    <col min="274" max="274" width="13.140625" style="1" customWidth="1"/>
    <col min="275" max="275" width="12.5703125" style="1" customWidth="1"/>
    <col min="276" max="276" width="15.28515625" style="1" customWidth="1"/>
    <col min="277" max="277" width="11.7109375" style="1" customWidth="1"/>
    <col min="278" max="279" width="12.5703125" style="1" customWidth="1"/>
    <col min="280" max="280" width="12.7109375" style="1" customWidth="1"/>
    <col min="281" max="282" width="12.5703125" style="1" customWidth="1"/>
    <col min="283" max="283" width="35" style="1" customWidth="1"/>
    <col min="284" max="284" width="8.85546875" style="1"/>
    <col min="285" max="285" width="45.140625" style="1" customWidth="1"/>
    <col min="286" max="286" width="3.85546875" style="1" customWidth="1"/>
    <col min="287" max="287" width="3.7109375" style="1" customWidth="1"/>
    <col min="288" max="508" width="8.85546875" style="1"/>
    <col min="509" max="509" width="3.28515625" style="1" customWidth="1"/>
    <col min="510" max="510" width="57.5703125" style="1" customWidth="1"/>
    <col min="511" max="511" width="9.28515625" style="1" customWidth="1"/>
    <col min="512" max="512" width="8.5703125" style="1" customWidth="1"/>
    <col min="513" max="513" width="15.5703125" style="1" customWidth="1"/>
    <col min="514" max="515" width="0" style="1" hidden="1" customWidth="1"/>
    <col min="516" max="516" width="15.5703125" style="1" customWidth="1"/>
    <col min="517" max="517" width="12.5703125" style="1" customWidth="1"/>
    <col min="518" max="519" width="0" style="1" hidden="1" customWidth="1"/>
    <col min="520" max="520" width="13.5703125" style="1" customWidth="1"/>
    <col min="521" max="522" width="0" style="1" hidden="1" customWidth="1"/>
    <col min="523" max="523" width="14.7109375" style="1" customWidth="1"/>
    <col min="524" max="525" width="0" style="1" hidden="1" customWidth="1"/>
    <col min="526" max="527" width="15.42578125" style="1" customWidth="1"/>
    <col min="528" max="528" width="17.42578125" style="1" customWidth="1"/>
    <col min="529" max="529" width="16.5703125" style="1" customWidth="1"/>
    <col min="530" max="530" width="13.140625" style="1" customWidth="1"/>
    <col min="531" max="531" width="12.5703125" style="1" customWidth="1"/>
    <col min="532" max="532" width="15.28515625" style="1" customWidth="1"/>
    <col min="533" max="533" width="11.7109375" style="1" customWidth="1"/>
    <col min="534" max="535" width="12.5703125" style="1" customWidth="1"/>
    <col min="536" max="536" width="12.7109375" style="1" customWidth="1"/>
    <col min="537" max="538" width="12.5703125" style="1" customWidth="1"/>
    <col min="539" max="539" width="35" style="1" customWidth="1"/>
    <col min="540" max="540" width="8.85546875" style="1"/>
    <col min="541" max="541" width="45.140625" style="1" customWidth="1"/>
    <col min="542" max="542" width="3.85546875" style="1" customWidth="1"/>
    <col min="543" max="543" width="3.7109375" style="1" customWidth="1"/>
    <col min="544" max="764" width="8.85546875" style="1"/>
    <col min="765" max="765" width="3.28515625" style="1" customWidth="1"/>
    <col min="766" max="766" width="57.5703125" style="1" customWidth="1"/>
    <col min="767" max="767" width="9.28515625" style="1" customWidth="1"/>
    <col min="768" max="768" width="8.5703125" style="1" customWidth="1"/>
    <col min="769" max="769" width="15.5703125" style="1" customWidth="1"/>
    <col min="770" max="771" width="0" style="1" hidden="1" customWidth="1"/>
    <col min="772" max="772" width="15.5703125" style="1" customWidth="1"/>
    <col min="773" max="773" width="12.5703125" style="1" customWidth="1"/>
    <col min="774" max="775" width="0" style="1" hidden="1" customWidth="1"/>
    <col min="776" max="776" width="13.5703125" style="1" customWidth="1"/>
    <col min="777" max="778" width="0" style="1" hidden="1" customWidth="1"/>
    <col min="779" max="779" width="14.7109375" style="1" customWidth="1"/>
    <col min="780" max="781" width="0" style="1" hidden="1" customWidth="1"/>
    <col min="782" max="783" width="15.42578125" style="1" customWidth="1"/>
    <col min="784" max="784" width="17.42578125" style="1" customWidth="1"/>
    <col min="785" max="785" width="16.5703125" style="1" customWidth="1"/>
    <col min="786" max="786" width="13.140625" style="1" customWidth="1"/>
    <col min="787" max="787" width="12.5703125" style="1" customWidth="1"/>
    <col min="788" max="788" width="15.28515625" style="1" customWidth="1"/>
    <col min="789" max="789" width="11.7109375" style="1" customWidth="1"/>
    <col min="790" max="791" width="12.5703125" style="1" customWidth="1"/>
    <col min="792" max="792" width="12.7109375" style="1" customWidth="1"/>
    <col min="793" max="794" width="12.5703125" style="1" customWidth="1"/>
    <col min="795" max="795" width="35" style="1" customWidth="1"/>
    <col min="796" max="796" width="8.85546875" style="1"/>
    <col min="797" max="797" width="45.140625" style="1" customWidth="1"/>
    <col min="798" max="798" width="3.85546875" style="1" customWidth="1"/>
    <col min="799" max="799" width="3.7109375" style="1" customWidth="1"/>
    <col min="800" max="1020" width="8.85546875" style="1"/>
    <col min="1021" max="1021" width="3.28515625" style="1" customWidth="1"/>
    <col min="1022" max="1022" width="57.5703125" style="1" customWidth="1"/>
    <col min="1023" max="1023" width="9.28515625" style="1" customWidth="1"/>
    <col min="1024" max="1024" width="8.5703125" style="1" customWidth="1"/>
    <col min="1025" max="1025" width="15.5703125" style="1" customWidth="1"/>
    <col min="1026" max="1027" width="0" style="1" hidden="1" customWidth="1"/>
    <col min="1028" max="1028" width="15.5703125" style="1" customWidth="1"/>
    <col min="1029" max="1029" width="12.5703125" style="1" customWidth="1"/>
    <col min="1030" max="1031" width="0" style="1" hidden="1" customWidth="1"/>
    <col min="1032" max="1032" width="13.5703125" style="1" customWidth="1"/>
    <col min="1033" max="1034" width="0" style="1" hidden="1" customWidth="1"/>
    <col min="1035" max="1035" width="14.7109375" style="1" customWidth="1"/>
    <col min="1036" max="1037" width="0" style="1" hidden="1" customWidth="1"/>
    <col min="1038" max="1039" width="15.42578125" style="1" customWidth="1"/>
    <col min="1040" max="1040" width="17.42578125" style="1" customWidth="1"/>
    <col min="1041" max="1041" width="16.5703125" style="1" customWidth="1"/>
    <col min="1042" max="1042" width="13.140625" style="1" customWidth="1"/>
    <col min="1043" max="1043" width="12.5703125" style="1" customWidth="1"/>
    <col min="1044" max="1044" width="15.28515625" style="1" customWidth="1"/>
    <col min="1045" max="1045" width="11.7109375" style="1" customWidth="1"/>
    <col min="1046" max="1047" width="12.5703125" style="1" customWidth="1"/>
    <col min="1048" max="1048" width="12.7109375" style="1" customWidth="1"/>
    <col min="1049" max="1050" width="12.5703125" style="1" customWidth="1"/>
    <col min="1051" max="1051" width="35" style="1" customWidth="1"/>
    <col min="1052" max="1052" width="8.85546875" style="1"/>
    <col min="1053" max="1053" width="45.140625" style="1" customWidth="1"/>
    <col min="1054" max="1054" width="3.85546875" style="1" customWidth="1"/>
    <col min="1055" max="1055" width="3.7109375" style="1" customWidth="1"/>
    <col min="1056" max="1276" width="8.85546875" style="1"/>
    <col min="1277" max="1277" width="3.28515625" style="1" customWidth="1"/>
    <col min="1278" max="1278" width="57.5703125" style="1" customWidth="1"/>
    <col min="1279" max="1279" width="9.28515625" style="1" customWidth="1"/>
    <col min="1280" max="1280" width="8.5703125" style="1" customWidth="1"/>
    <col min="1281" max="1281" width="15.5703125" style="1" customWidth="1"/>
    <col min="1282" max="1283" width="0" style="1" hidden="1" customWidth="1"/>
    <col min="1284" max="1284" width="15.5703125" style="1" customWidth="1"/>
    <col min="1285" max="1285" width="12.5703125" style="1" customWidth="1"/>
    <col min="1286" max="1287" width="0" style="1" hidden="1" customWidth="1"/>
    <col min="1288" max="1288" width="13.5703125" style="1" customWidth="1"/>
    <col min="1289" max="1290" width="0" style="1" hidden="1" customWidth="1"/>
    <col min="1291" max="1291" width="14.7109375" style="1" customWidth="1"/>
    <col min="1292" max="1293" width="0" style="1" hidden="1" customWidth="1"/>
    <col min="1294" max="1295" width="15.42578125" style="1" customWidth="1"/>
    <col min="1296" max="1296" width="17.42578125" style="1" customWidth="1"/>
    <col min="1297" max="1297" width="16.5703125" style="1" customWidth="1"/>
    <col min="1298" max="1298" width="13.140625" style="1" customWidth="1"/>
    <col min="1299" max="1299" width="12.5703125" style="1" customWidth="1"/>
    <col min="1300" max="1300" width="15.28515625" style="1" customWidth="1"/>
    <col min="1301" max="1301" width="11.7109375" style="1" customWidth="1"/>
    <col min="1302" max="1303" width="12.5703125" style="1" customWidth="1"/>
    <col min="1304" max="1304" width="12.7109375" style="1" customWidth="1"/>
    <col min="1305" max="1306" width="12.5703125" style="1" customWidth="1"/>
    <col min="1307" max="1307" width="35" style="1" customWidth="1"/>
    <col min="1308" max="1308" width="8.85546875" style="1"/>
    <col min="1309" max="1309" width="45.140625" style="1" customWidth="1"/>
    <col min="1310" max="1310" width="3.85546875" style="1" customWidth="1"/>
    <col min="1311" max="1311" width="3.7109375" style="1" customWidth="1"/>
    <col min="1312" max="1532" width="8.85546875" style="1"/>
    <col min="1533" max="1533" width="3.28515625" style="1" customWidth="1"/>
    <col min="1534" max="1534" width="57.5703125" style="1" customWidth="1"/>
    <col min="1535" max="1535" width="9.28515625" style="1" customWidth="1"/>
    <col min="1536" max="1536" width="8.5703125" style="1" customWidth="1"/>
    <col min="1537" max="1537" width="15.5703125" style="1" customWidth="1"/>
    <col min="1538" max="1539" width="0" style="1" hidden="1" customWidth="1"/>
    <col min="1540" max="1540" width="15.5703125" style="1" customWidth="1"/>
    <col min="1541" max="1541" width="12.5703125" style="1" customWidth="1"/>
    <col min="1542" max="1543" width="0" style="1" hidden="1" customWidth="1"/>
    <col min="1544" max="1544" width="13.5703125" style="1" customWidth="1"/>
    <col min="1545" max="1546" width="0" style="1" hidden="1" customWidth="1"/>
    <col min="1547" max="1547" width="14.7109375" style="1" customWidth="1"/>
    <col min="1548" max="1549" width="0" style="1" hidden="1" customWidth="1"/>
    <col min="1550" max="1551" width="15.42578125" style="1" customWidth="1"/>
    <col min="1552" max="1552" width="17.42578125" style="1" customWidth="1"/>
    <col min="1553" max="1553" width="16.5703125" style="1" customWidth="1"/>
    <col min="1554" max="1554" width="13.140625" style="1" customWidth="1"/>
    <col min="1555" max="1555" width="12.5703125" style="1" customWidth="1"/>
    <col min="1556" max="1556" width="15.28515625" style="1" customWidth="1"/>
    <col min="1557" max="1557" width="11.7109375" style="1" customWidth="1"/>
    <col min="1558" max="1559" width="12.5703125" style="1" customWidth="1"/>
    <col min="1560" max="1560" width="12.7109375" style="1" customWidth="1"/>
    <col min="1561" max="1562" width="12.5703125" style="1" customWidth="1"/>
    <col min="1563" max="1563" width="35" style="1" customWidth="1"/>
    <col min="1564" max="1564" width="8.85546875" style="1"/>
    <col min="1565" max="1565" width="45.140625" style="1" customWidth="1"/>
    <col min="1566" max="1566" width="3.85546875" style="1" customWidth="1"/>
    <col min="1567" max="1567" width="3.7109375" style="1" customWidth="1"/>
    <col min="1568" max="1788" width="8.85546875" style="1"/>
    <col min="1789" max="1789" width="3.28515625" style="1" customWidth="1"/>
    <col min="1790" max="1790" width="57.5703125" style="1" customWidth="1"/>
    <col min="1791" max="1791" width="9.28515625" style="1" customWidth="1"/>
    <col min="1792" max="1792" width="8.5703125" style="1" customWidth="1"/>
    <col min="1793" max="1793" width="15.5703125" style="1" customWidth="1"/>
    <col min="1794" max="1795" width="0" style="1" hidden="1" customWidth="1"/>
    <col min="1796" max="1796" width="15.5703125" style="1" customWidth="1"/>
    <col min="1797" max="1797" width="12.5703125" style="1" customWidth="1"/>
    <col min="1798" max="1799" width="0" style="1" hidden="1" customWidth="1"/>
    <col min="1800" max="1800" width="13.5703125" style="1" customWidth="1"/>
    <col min="1801" max="1802" width="0" style="1" hidden="1" customWidth="1"/>
    <col min="1803" max="1803" width="14.7109375" style="1" customWidth="1"/>
    <col min="1804" max="1805" width="0" style="1" hidden="1" customWidth="1"/>
    <col min="1806" max="1807" width="15.42578125" style="1" customWidth="1"/>
    <col min="1808" max="1808" width="17.42578125" style="1" customWidth="1"/>
    <col min="1809" max="1809" width="16.5703125" style="1" customWidth="1"/>
    <col min="1810" max="1810" width="13.140625" style="1" customWidth="1"/>
    <col min="1811" max="1811" width="12.5703125" style="1" customWidth="1"/>
    <col min="1812" max="1812" width="15.28515625" style="1" customWidth="1"/>
    <col min="1813" max="1813" width="11.7109375" style="1" customWidth="1"/>
    <col min="1814" max="1815" width="12.5703125" style="1" customWidth="1"/>
    <col min="1816" max="1816" width="12.7109375" style="1" customWidth="1"/>
    <col min="1817" max="1818" width="12.5703125" style="1" customWidth="1"/>
    <col min="1819" max="1819" width="35" style="1" customWidth="1"/>
    <col min="1820" max="1820" width="8.85546875" style="1"/>
    <col min="1821" max="1821" width="45.140625" style="1" customWidth="1"/>
    <col min="1822" max="1822" width="3.85546875" style="1" customWidth="1"/>
    <col min="1823" max="1823" width="3.7109375" style="1" customWidth="1"/>
    <col min="1824" max="2044" width="8.85546875" style="1"/>
    <col min="2045" max="2045" width="3.28515625" style="1" customWidth="1"/>
    <col min="2046" max="2046" width="57.5703125" style="1" customWidth="1"/>
    <col min="2047" max="2047" width="9.28515625" style="1" customWidth="1"/>
    <col min="2048" max="2048" width="8.5703125" style="1" customWidth="1"/>
    <col min="2049" max="2049" width="15.5703125" style="1" customWidth="1"/>
    <col min="2050" max="2051" width="0" style="1" hidden="1" customWidth="1"/>
    <col min="2052" max="2052" width="15.5703125" style="1" customWidth="1"/>
    <col min="2053" max="2053" width="12.5703125" style="1" customWidth="1"/>
    <col min="2054" max="2055" width="0" style="1" hidden="1" customWidth="1"/>
    <col min="2056" max="2056" width="13.5703125" style="1" customWidth="1"/>
    <col min="2057" max="2058" width="0" style="1" hidden="1" customWidth="1"/>
    <col min="2059" max="2059" width="14.7109375" style="1" customWidth="1"/>
    <col min="2060" max="2061" width="0" style="1" hidden="1" customWidth="1"/>
    <col min="2062" max="2063" width="15.42578125" style="1" customWidth="1"/>
    <col min="2064" max="2064" width="17.42578125" style="1" customWidth="1"/>
    <col min="2065" max="2065" width="16.5703125" style="1" customWidth="1"/>
    <col min="2066" max="2066" width="13.140625" style="1" customWidth="1"/>
    <col min="2067" max="2067" width="12.5703125" style="1" customWidth="1"/>
    <col min="2068" max="2068" width="15.28515625" style="1" customWidth="1"/>
    <col min="2069" max="2069" width="11.7109375" style="1" customWidth="1"/>
    <col min="2070" max="2071" width="12.5703125" style="1" customWidth="1"/>
    <col min="2072" max="2072" width="12.7109375" style="1" customWidth="1"/>
    <col min="2073" max="2074" width="12.5703125" style="1" customWidth="1"/>
    <col min="2075" max="2075" width="35" style="1" customWidth="1"/>
    <col min="2076" max="2076" width="8.85546875" style="1"/>
    <col min="2077" max="2077" width="45.140625" style="1" customWidth="1"/>
    <col min="2078" max="2078" width="3.85546875" style="1" customWidth="1"/>
    <col min="2079" max="2079" width="3.7109375" style="1" customWidth="1"/>
    <col min="2080" max="2300" width="8.85546875" style="1"/>
    <col min="2301" max="2301" width="3.28515625" style="1" customWidth="1"/>
    <col min="2302" max="2302" width="57.5703125" style="1" customWidth="1"/>
    <col min="2303" max="2303" width="9.28515625" style="1" customWidth="1"/>
    <col min="2304" max="2304" width="8.5703125" style="1" customWidth="1"/>
    <col min="2305" max="2305" width="15.5703125" style="1" customWidth="1"/>
    <col min="2306" max="2307" width="0" style="1" hidden="1" customWidth="1"/>
    <col min="2308" max="2308" width="15.5703125" style="1" customWidth="1"/>
    <col min="2309" max="2309" width="12.5703125" style="1" customWidth="1"/>
    <col min="2310" max="2311" width="0" style="1" hidden="1" customWidth="1"/>
    <col min="2312" max="2312" width="13.5703125" style="1" customWidth="1"/>
    <col min="2313" max="2314" width="0" style="1" hidden="1" customWidth="1"/>
    <col min="2315" max="2315" width="14.7109375" style="1" customWidth="1"/>
    <col min="2316" max="2317" width="0" style="1" hidden="1" customWidth="1"/>
    <col min="2318" max="2319" width="15.42578125" style="1" customWidth="1"/>
    <col min="2320" max="2320" width="17.42578125" style="1" customWidth="1"/>
    <col min="2321" max="2321" width="16.5703125" style="1" customWidth="1"/>
    <col min="2322" max="2322" width="13.140625" style="1" customWidth="1"/>
    <col min="2323" max="2323" width="12.5703125" style="1" customWidth="1"/>
    <col min="2324" max="2324" width="15.28515625" style="1" customWidth="1"/>
    <col min="2325" max="2325" width="11.7109375" style="1" customWidth="1"/>
    <col min="2326" max="2327" width="12.5703125" style="1" customWidth="1"/>
    <col min="2328" max="2328" width="12.7109375" style="1" customWidth="1"/>
    <col min="2329" max="2330" width="12.5703125" style="1" customWidth="1"/>
    <col min="2331" max="2331" width="35" style="1" customWidth="1"/>
    <col min="2332" max="2332" width="8.85546875" style="1"/>
    <col min="2333" max="2333" width="45.140625" style="1" customWidth="1"/>
    <col min="2334" max="2334" width="3.85546875" style="1" customWidth="1"/>
    <col min="2335" max="2335" width="3.7109375" style="1" customWidth="1"/>
    <col min="2336" max="2556" width="8.85546875" style="1"/>
    <col min="2557" max="2557" width="3.28515625" style="1" customWidth="1"/>
    <col min="2558" max="2558" width="57.5703125" style="1" customWidth="1"/>
    <col min="2559" max="2559" width="9.28515625" style="1" customWidth="1"/>
    <col min="2560" max="2560" width="8.5703125" style="1" customWidth="1"/>
    <col min="2561" max="2561" width="15.5703125" style="1" customWidth="1"/>
    <col min="2562" max="2563" width="0" style="1" hidden="1" customWidth="1"/>
    <col min="2564" max="2564" width="15.5703125" style="1" customWidth="1"/>
    <col min="2565" max="2565" width="12.5703125" style="1" customWidth="1"/>
    <col min="2566" max="2567" width="0" style="1" hidden="1" customWidth="1"/>
    <col min="2568" max="2568" width="13.5703125" style="1" customWidth="1"/>
    <col min="2569" max="2570" width="0" style="1" hidden="1" customWidth="1"/>
    <col min="2571" max="2571" width="14.7109375" style="1" customWidth="1"/>
    <col min="2572" max="2573" width="0" style="1" hidden="1" customWidth="1"/>
    <col min="2574" max="2575" width="15.42578125" style="1" customWidth="1"/>
    <col min="2576" max="2576" width="17.42578125" style="1" customWidth="1"/>
    <col min="2577" max="2577" width="16.5703125" style="1" customWidth="1"/>
    <col min="2578" max="2578" width="13.140625" style="1" customWidth="1"/>
    <col min="2579" max="2579" width="12.5703125" style="1" customWidth="1"/>
    <col min="2580" max="2580" width="15.28515625" style="1" customWidth="1"/>
    <col min="2581" max="2581" width="11.7109375" style="1" customWidth="1"/>
    <col min="2582" max="2583" width="12.5703125" style="1" customWidth="1"/>
    <col min="2584" max="2584" width="12.7109375" style="1" customWidth="1"/>
    <col min="2585" max="2586" width="12.5703125" style="1" customWidth="1"/>
    <col min="2587" max="2587" width="35" style="1" customWidth="1"/>
    <col min="2588" max="2588" width="8.85546875" style="1"/>
    <col min="2589" max="2589" width="45.140625" style="1" customWidth="1"/>
    <col min="2590" max="2590" width="3.85546875" style="1" customWidth="1"/>
    <col min="2591" max="2591" width="3.7109375" style="1" customWidth="1"/>
    <col min="2592" max="2812" width="8.85546875" style="1"/>
    <col min="2813" max="2813" width="3.28515625" style="1" customWidth="1"/>
    <col min="2814" max="2814" width="57.5703125" style="1" customWidth="1"/>
    <col min="2815" max="2815" width="9.28515625" style="1" customWidth="1"/>
    <col min="2816" max="2816" width="8.5703125" style="1" customWidth="1"/>
    <col min="2817" max="2817" width="15.5703125" style="1" customWidth="1"/>
    <col min="2818" max="2819" width="0" style="1" hidden="1" customWidth="1"/>
    <col min="2820" max="2820" width="15.5703125" style="1" customWidth="1"/>
    <col min="2821" max="2821" width="12.5703125" style="1" customWidth="1"/>
    <col min="2822" max="2823" width="0" style="1" hidden="1" customWidth="1"/>
    <col min="2824" max="2824" width="13.5703125" style="1" customWidth="1"/>
    <col min="2825" max="2826" width="0" style="1" hidden="1" customWidth="1"/>
    <col min="2827" max="2827" width="14.7109375" style="1" customWidth="1"/>
    <col min="2828" max="2829" width="0" style="1" hidden="1" customWidth="1"/>
    <col min="2830" max="2831" width="15.42578125" style="1" customWidth="1"/>
    <col min="2832" max="2832" width="17.42578125" style="1" customWidth="1"/>
    <col min="2833" max="2833" width="16.5703125" style="1" customWidth="1"/>
    <col min="2834" max="2834" width="13.140625" style="1" customWidth="1"/>
    <col min="2835" max="2835" width="12.5703125" style="1" customWidth="1"/>
    <col min="2836" max="2836" width="15.28515625" style="1" customWidth="1"/>
    <col min="2837" max="2837" width="11.7109375" style="1" customWidth="1"/>
    <col min="2838" max="2839" width="12.5703125" style="1" customWidth="1"/>
    <col min="2840" max="2840" width="12.7109375" style="1" customWidth="1"/>
    <col min="2841" max="2842" width="12.5703125" style="1" customWidth="1"/>
    <col min="2843" max="2843" width="35" style="1" customWidth="1"/>
    <col min="2844" max="2844" width="8.85546875" style="1"/>
    <col min="2845" max="2845" width="45.140625" style="1" customWidth="1"/>
    <col min="2846" max="2846" width="3.85546875" style="1" customWidth="1"/>
    <col min="2847" max="2847" width="3.7109375" style="1" customWidth="1"/>
    <col min="2848" max="3068" width="8.85546875" style="1"/>
    <col min="3069" max="3069" width="3.28515625" style="1" customWidth="1"/>
    <col min="3070" max="3070" width="57.5703125" style="1" customWidth="1"/>
    <col min="3071" max="3071" width="9.28515625" style="1" customWidth="1"/>
    <col min="3072" max="3072" width="8.5703125" style="1" customWidth="1"/>
    <col min="3073" max="3073" width="15.5703125" style="1" customWidth="1"/>
    <col min="3074" max="3075" width="0" style="1" hidden="1" customWidth="1"/>
    <col min="3076" max="3076" width="15.5703125" style="1" customWidth="1"/>
    <col min="3077" max="3077" width="12.5703125" style="1" customWidth="1"/>
    <col min="3078" max="3079" width="0" style="1" hidden="1" customWidth="1"/>
    <col min="3080" max="3080" width="13.5703125" style="1" customWidth="1"/>
    <col min="3081" max="3082" width="0" style="1" hidden="1" customWidth="1"/>
    <col min="3083" max="3083" width="14.7109375" style="1" customWidth="1"/>
    <col min="3084" max="3085" width="0" style="1" hidden="1" customWidth="1"/>
    <col min="3086" max="3087" width="15.42578125" style="1" customWidth="1"/>
    <col min="3088" max="3088" width="17.42578125" style="1" customWidth="1"/>
    <col min="3089" max="3089" width="16.5703125" style="1" customWidth="1"/>
    <col min="3090" max="3090" width="13.140625" style="1" customWidth="1"/>
    <col min="3091" max="3091" width="12.5703125" style="1" customWidth="1"/>
    <col min="3092" max="3092" width="15.28515625" style="1" customWidth="1"/>
    <col min="3093" max="3093" width="11.7109375" style="1" customWidth="1"/>
    <col min="3094" max="3095" width="12.5703125" style="1" customWidth="1"/>
    <col min="3096" max="3096" width="12.7109375" style="1" customWidth="1"/>
    <col min="3097" max="3098" width="12.5703125" style="1" customWidth="1"/>
    <col min="3099" max="3099" width="35" style="1" customWidth="1"/>
    <col min="3100" max="3100" width="8.85546875" style="1"/>
    <col min="3101" max="3101" width="45.140625" style="1" customWidth="1"/>
    <col min="3102" max="3102" width="3.85546875" style="1" customWidth="1"/>
    <col min="3103" max="3103" width="3.7109375" style="1" customWidth="1"/>
    <col min="3104" max="3324" width="8.85546875" style="1"/>
    <col min="3325" max="3325" width="3.28515625" style="1" customWidth="1"/>
    <col min="3326" max="3326" width="57.5703125" style="1" customWidth="1"/>
    <col min="3327" max="3327" width="9.28515625" style="1" customWidth="1"/>
    <col min="3328" max="3328" width="8.5703125" style="1" customWidth="1"/>
    <col min="3329" max="3329" width="15.5703125" style="1" customWidth="1"/>
    <col min="3330" max="3331" width="0" style="1" hidden="1" customWidth="1"/>
    <col min="3332" max="3332" width="15.5703125" style="1" customWidth="1"/>
    <col min="3333" max="3333" width="12.5703125" style="1" customWidth="1"/>
    <col min="3334" max="3335" width="0" style="1" hidden="1" customWidth="1"/>
    <col min="3336" max="3336" width="13.5703125" style="1" customWidth="1"/>
    <col min="3337" max="3338" width="0" style="1" hidden="1" customWidth="1"/>
    <col min="3339" max="3339" width="14.7109375" style="1" customWidth="1"/>
    <col min="3340" max="3341" width="0" style="1" hidden="1" customWidth="1"/>
    <col min="3342" max="3343" width="15.42578125" style="1" customWidth="1"/>
    <col min="3344" max="3344" width="17.42578125" style="1" customWidth="1"/>
    <col min="3345" max="3345" width="16.5703125" style="1" customWidth="1"/>
    <col min="3346" max="3346" width="13.140625" style="1" customWidth="1"/>
    <col min="3347" max="3347" width="12.5703125" style="1" customWidth="1"/>
    <col min="3348" max="3348" width="15.28515625" style="1" customWidth="1"/>
    <col min="3349" max="3349" width="11.7109375" style="1" customWidth="1"/>
    <col min="3350" max="3351" width="12.5703125" style="1" customWidth="1"/>
    <col min="3352" max="3352" width="12.7109375" style="1" customWidth="1"/>
    <col min="3353" max="3354" width="12.5703125" style="1" customWidth="1"/>
    <col min="3355" max="3355" width="35" style="1" customWidth="1"/>
    <col min="3356" max="3356" width="8.85546875" style="1"/>
    <col min="3357" max="3357" width="45.140625" style="1" customWidth="1"/>
    <col min="3358" max="3358" width="3.85546875" style="1" customWidth="1"/>
    <col min="3359" max="3359" width="3.7109375" style="1" customWidth="1"/>
    <col min="3360" max="3580" width="8.85546875" style="1"/>
    <col min="3581" max="3581" width="3.28515625" style="1" customWidth="1"/>
    <col min="3582" max="3582" width="57.5703125" style="1" customWidth="1"/>
    <col min="3583" max="3583" width="9.28515625" style="1" customWidth="1"/>
    <col min="3584" max="3584" width="8.5703125" style="1" customWidth="1"/>
    <col min="3585" max="3585" width="15.5703125" style="1" customWidth="1"/>
    <col min="3586" max="3587" width="0" style="1" hidden="1" customWidth="1"/>
    <col min="3588" max="3588" width="15.5703125" style="1" customWidth="1"/>
    <col min="3589" max="3589" width="12.5703125" style="1" customWidth="1"/>
    <col min="3590" max="3591" width="0" style="1" hidden="1" customWidth="1"/>
    <col min="3592" max="3592" width="13.5703125" style="1" customWidth="1"/>
    <col min="3593" max="3594" width="0" style="1" hidden="1" customWidth="1"/>
    <col min="3595" max="3595" width="14.7109375" style="1" customWidth="1"/>
    <col min="3596" max="3597" width="0" style="1" hidden="1" customWidth="1"/>
    <col min="3598" max="3599" width="15.42578125" style="1" customWidth="1"/>
    <col min="3600" max="3600" width="17.42578125" style="1" customWidth="1"/>
    <col min="3601" max="3601" width="16.5703125" style="1" customWidth="1"/>
    <col min="3602" max="3602" width="13.140625" style="1" customWidth="1"/>
    <col min="3603" max="3603" width="12.5703125" style="1" customWidth="1"/>
    <col min="3604" max="3604" width="15.28515625" style="1" customWidth="1"/>
    <col min="3605" max="3605" width="11.7109375" style="1" customWidth="1"/>
    <col min="3606" max="3607" width="12.5703125" style="1" customWidth="1"/>
    <col min="3608" max="3608" width="12.7109375" style="1" customWidth="1"/>
    <col min="3609" max="3610" width="12.5703125" style="1" customWidth="1"/>
    <col min="3611" max="3611" width="35" style="1" customWidth="1"/>
    <col min="3612" max="3612" width="8.85546875" style="1"/>
    <col min="3613" max="3613" width="45.140625" style="1" customWidth="1"/>
    <col min="3614" max="3614" width="3.85546875" style="1" customWidth="1"/>
    <col min="3615" max="3615" width="3.7109375" style="1" customWidth="1"/>
    <col min="3616" max="3836" width="8.85546875" style="1"/>
    <col min="3837" max="3837" width="3.28515625" style="1" customWidth="1"/>
    <col min="3838" max="3838" width="57.5703125" style="1" customWidth="1"/>
    <col min="3839" max="3839" width="9.28515625" style="1" customWidth="1"/>
    <col min="3840" max="3840" width="8.5703125" style="1" customWidth="1"/>
    <col min="3841" max="3841" width="15.5703125" style="1" customWidth="1"/>
    <col min="3842" max="3843" width="0" style="1" hidden="1" customWidth="1"/>
    <col min="3844" max="3844" width="15.5703125" style="1" customWidth="1"/>
    <col min="3845" max="3845" width="12.5703125" style="1" customWidth="1"/>
    <col min="3846" max="3847" width="0" style="1" hidden="1" customWidth="1"/>
    <col min="3848" max="3848" width="13.5703125" style="1" customWidth="1"/>
    <col min="3849" max="3850" width="0" style="1" hidden="1" customWidth="1"/>
    <col min="3851" max="3851" width="14.7109375" style="1" customWidth="1"/>
    <col min="3852" max="3853" width="0" style="1" hidden="1" customWidth="1"/>
    <col min="3854" max="3855" width="15.42578125" style="1" customWidth="1"/>
    <col min="3856" max="3856" width="17.42578125" style="1" customWidth="1"/>
    <col min="3857" max="3857" width="16.5703125" style="1" customWidth="1"/>
    <col min="3858" max="3858" width="13.140625" style="1" customWidth="1"/>
    <col min="3859" max="3859" width="12.5703125" style="1" customWidth="1"/>
    <col min="3860" max="3860" width="15.28515625" style="1" customWidth="1"/>
    <col min="3861" max="3861" width="11.7109375" style="1" customWidth="1"/>
    <col min="3862" max="3863" width="12.5703125" style="1" customWidth="1"/>
    <col min="3864" max="3864" width="12.7109375" style="1" customWidth="1"/>
    <col min="3865" max="3866" width="12.5703125" style="1" customWidth="1"/>
    <col min="3867" max="3867" width="35" style="1" customWidth="1"/>
    <col min="3868" max="3868" width="8.85546875" style="1"/>
    <col min="3869" max="3869" width="45.140625" style="1" customWidth="1"/>
    <col min="3870" max="3870" width="3.85546875" style="1" customWidth="1"/>
    <col min="3871" max="3871" width="3.7109375" style="1" customWidth="1"/>
    <col min="3872" max="4092" width="8.85546875" style="1"/>
    <col min="4093" max="4093" width="3.28515625" style="1" customWidth="1"/>
    <col min="4094" max="4094" width="57.5703125" style="1" customWidth="1"/>
    <col min="4095" max="4095" width="9.28515625" style="1" customWidth="1"/>
    <col min="4096" max="4096" width="8.5703125" style="1" customWidth="1"/>
    <col min="4097" max="4097" width="15.5703125" style="1" customWidth="1"/>
    <col min="4098" max="4099" width="0" style="1" hidden="1" customWidth="1"/>
    <col min="4100" max="4100" width="15.5703125" style="1" customWidth="1"/>
    <col min="4101" max="4101" width="12.5703125" style="1" customWidth="1"/>
    <col min="4102" max="4103" width="0" style="1" hidden="1" customWidth="1"/>
    <col min="4104" max="4104" width="13.5703125" style="1" customWidth="1"/>
    <col min="4105" max="4106" width="0" style="1" hidden="1" customWidth="1"/>
    <col min="4107" max="4107" width="14.7109375" style="1" customWidth="1"/>
    <col min="4108" max="4109" width="0" style="1" hidden="1" customWidth="1"/>
    <col min="4110" max="4111" width="15.42578125" style="1" customWidth="1"/>
    <col min="4112" max="4112" width="17.42578125" style="1" customWidth="1"/>
    <col min="4113" max="4113" width="16.5703125" style="1" customWidth="1"/>
    <col min="4114" max="4114" width="13.140625" style="1" customWidth="1"/>
    <col min="4115" max="4115" width="12.5703125" style="1" customWidth="1"/>
    <col min="4116" max="4116" width="15.28515625" style="1" customWidth="1"/>
    <col min="4117" max="4117" width="11.7109375" style="1" customWidth="1"/>
    <col min="4118" max="4119" width="12.5703125" style="1" customWidth="1"/>
    <col min="4120" max="4120" width="12.7109375" style="1" customWidth="1"/>
    <col min="4121" max="4122" width="12.5703125" style="1" customWidth="1"/>
    <col min="4123" max="4123" width="35" style="1" customWidth="1"/>
    <col min="4124" max="4124" width="8.85546875" style="1"/>
    <col min="4125" max="4125" width="45.140625" style="1" customWidth="1"/>
    <col min="4126" max="4126" width="3.85546875" style="1" customWidth="1"/>
    <col min="4127" max="4127" width="3.7109375" style="1" customWidth="1"/>
    <col min="4128" max="4348" width="8.85546875" style="1"/>
    <col min="4349" max="4349" width="3.28515625" style="1" customWidth="1"/>
    <col min="4350" max="4350" width="57.5703125" style="1" customWidth="1"/>
    <col min="4351" max="4351" width="9.28515625" style="1" customWidth="1"/>
    <col min="4352" max="4352" width="8.5703125" style="1" customWidth="1"/>
    <col min="4353" max="4353" width="15.5703125" style="1" customWidth="1"/>
    <col min="4354" max="4355" width="0" style="1" hidden="1" customWidth="1"/>
    <col min="4356" max="4356" width="15.5703125" style="1" customWidth="1"/>
    <col min="4357" max="4357" width="12.5703125" style="1" customWidth="1"/>
    <col min="4358" max="4359" width="0" style="1" hidden="1" customWidth="1"/>
    <col min="4360" max="4360" width="13.5703125" style="1" customWidth="1"/>
    <col min="4361" max="4362" width="0" style="1" hidden="1" customWidth="1"/>
    <col min="4363" max="4363" width="14.7109375" style="1" customWidth="1"/>
    <col min="4364" max="4365" width="0" style="1" hidden="1" customWidth="1"/>
    <col min="4366" max="4367" width="15.42578125" style="1" customWidth="1"/>
    <col min="4368" max="4368" width="17.42578125" style="1" customWidth="1"/>
    <col min="4369" max="4369" width="16.5703125" style="1" customWidth="1"/>
    <col min="4370" max="4370" width="13.140625" style="1" customWidth="1"/>
    <col min="4371" max="4371" width="12.5703125" style="1" customWidth="1"/>
    <col min="4372" max="4372" width="15.28515625" style="1" customWidth="1"/>
    <col min="4373" max="4373" width="11.7109375" style="1" customWidth="1"/>
    <col min="4374" max="4375" width="12.5703125" style="1" customWidth="1"/>
    <col min="4376" max="4376" width="12.7109375" style="1" customWidth="1"/>
    <col min="4377" max="4378" width="12.5703125" style="1" customWidth="1"/>
    <col min="4379" max="4379" width="35" style="1" customWidth="1"/>
    <col min="4380" max="4380" width="8.85546875" style="1"/>
    <col min="4381" max="4381" width="45.140625" style="1" customWidth="1"/>
    <col min="4382" max="4382" width="3.85546875" style="1" customWidth="1"/>
    <col min="4383" max="4383" width="3.7109375" style="1" customWidth="1"/>
    <col min="4384" max="4604" width="8.85546875" style="1"/>
    <col min="4605" max="4605" width="3.28515625" style="1" customWidth="1"/>
    <col min="4606" max="4606" width="57.5703125" style="1" customWidth="1"/>
    <col min="4607" max="4607" width="9.28515625" style="1" customWidth="1"/>
    <col min="4608" max="4608" width="8.5703125" style="1" customWidth="1"/>
    <col min="4609" max="4609" width="15.5703125" style="1" customWidth="1"/>
    <col min="4610" max="4611" width="0" style="1" hidden="1" customWidth="1"/>
    <col min="4612" max="4612" width="15.5703125" style="1" customWidth="1"/>
    <col min="4613" max="4613" width="12.5703125" style="1" customWidth="1"/>
    <col min="4614" max="4615" width="0" style="1" hidden="1" customWidth="1"/>
    <col min="4616" max="4616" width="13.5703125" style="1" customWidth="1"/>
    <col min="4617" max="4618" width="0" style="1" hidden="1" customWidth="1"/>
    <col min="4619" max="4619" width="14.7109375" style="1" customWidth="1"/>
    <col min="4620" max="4621" width="0" style="1" hidden="1" customWidth="1"/>
    <col min="4622" max="4623" width="15.42578125" style="1" customWidth="1"/>
    <col min="4624" max="4624" width="17.42578125" style="1" customWidth="1"/>
    <col min="4625" max="4625" width="16.5703125" style="1" customWidth="1"/>
    <col min="4626" max="4626" width="13.140625" style="1" customWidth="1"/>
    <col min="4627" max="4627" width="12.5703125" style="1" customWidth="1"/>
    <col min="4628" max="4628" width="15.28515625" style="1" customWidth="1"/>
    <col min="4629" max="4629" width="11.7109375" style="1" customWidth="1"/>
    <col min="4630" max="4631" width="12.5703125" style="1" customWidth="1"/>
    <col min="4632" max="4632" width="12.7109375" style="1" customWidth="1"/>
    <col min="4633" max="4634" width="12.5703125" style="1" customWidth="1"/>
    <col min="4635" max="4635" width="35" style="1" customWidth="1"/>
    <col min="4636" max="4636" width="8.85546875" style="1"/>
    <col min="4637" max="4637" width="45.140625" style="1" customWidth="1"/>
    <col min="4638" max="4638" width="3.85546875" style="1" customWidth="1"/>
    <col min="4639" max="4639" width="3.7109375" style="1" customWidth="1"/>
    <col min="4640" max="4860" width="8.85546875" style="1"/>
    <col min="4861" max="4861" width="3.28515625" style="1" customWidth="1"/>
    <col min="4862" max="4862" width="57.5703125" style="1" customWidth="1"/>
    <col min="4863" max="4863" width="9.28515625" style="1" customWidth="1"/>
    <col min="4864" max="4864" width="8.5703125" style="1" customWidth="1"/>
    <col min="4865" max="4865" width="15.5703125" style="1" customWidth="1"/>
    <col min="4866" max="4867" width="0" style="1" hidden="1" customWidth="1"/>
    <col min="4868" max="4868" width="15.5703125" style="1" customWidth="1"/>
    <col min="4869" max="4869" width="12.5703125" style="1" customWidth="1"/>
    <col min="4870" max="4871" width="0" style="1" hidden="1" customWidth="1"/>
    <col min="4872" max="4872" width="13.5703125" style="1" customWidth="1"/>
    <col min="4873" max="4874" width="0" style="1" hidden="1" customWidth="1"/>
    <col min="4875" max="4875" width="14.7109375" style="1" customWidth="1"/>
    <col min="4876" max="4877" width="0" style="1" hidden="1" customWidth="1"/>
    <col min="4878" max="4879" width="15.42578125" style="1" customWidth="1"/>
    <col min="4880" max="4880" width="17.42578125" style="1" customWidth="1"/>
    <col min="4881" max="4881" width="16.5703125" style="1" customWidth="1"/>
    <col min="4882" max="4882" width="13.140625" style="1" customWidth="1"/>
    <col min="4883" max="4883" width="12.5703125" style="1" customWidth="1"/>
    <col min="4884" max="4884" width="15.28515625" style="1" customWidth="1"/>
    <col min="4885" max="4885" width="11.7109375" style="1" customWidth="1"/>
    <col min="4886" max="4887" width="12.5703125" style="1" customWidth="1"/>
    <col min="4888" max="4888" width="12.7109375" style="1" customWidth="1"/>
    <col min="4889" max="4890" width="12.5703125" style="1" customWidth="1"/>
    <col min="4891" max="4891" width="35" style="1" customWidth="1"/>
    <col min="4892" max="4892" width="8.85546875" style="1"/>
    <col min="4893" max="4893" width="45.140625" style="1" customWidth="1"/>
    <col min="4894" max="4894" width="3.85546875" style="1" customWidth="1"/>
    <col min="4895" max="4895" width="3.7109375" style="1" customWidth="1"/>
    <col min="4896" max="5116" width="8.85546875" style="1"/>
    <col min="5117" max="5117" width="3.28515625" style="1" customWidth="1"/>
    <col min="5118" max="5118" width="57.5703125" style="1" customWidth="1"/>
    <col min="5119" max="5119" width="9.28515625" style="1" customWidth="1"/>
    <col min="5120" max="5120" width="8.5703125" style="1" customWidth="1"/>
    <col min="5121" max="5121" width="15.5703125" style="1" customWidth="1"/>
    <col min="5122" max="5123" width="0" style="1" hidden="1" customWidth="1"/>
    <col min="5124" max="5124" width="15.5703125" style="1" customWidth="1"/>
    <col min="5125" max="5125" width="12.5703125" style="1" customWidth="1"/>
    <col min="5126" max="5127" width="0" style="1" hidden="1" customWidth="1"/>
    <col min="5128" max="5128" width="13.5703125" style="1" customWidth="1"/>
    <col min="5129" max="5130" width="0" style="1" hidden="1" customWidth="1"/>
    <col min="5131" max="5131" width="14.7109375" style="1" customWidth="1"/>
    <col min="5132" max="5133" width="0" style="1" hidden="1" customWidth="1"/>
    <col min="5134" max="5135" width="15.42578125" style="1" customWidth="1"/>
    <col min="5136" max="5136" width="17.42578125" style="1" customWidth="1"/>
    <col min="5137" max="5137" width="16.5703125" style="1" customWidth="1"/>
    <col min="5138" max="5138" width="13.140625" style="1" customWidth="1"/>
    <col min="5139" max="5139" width="12.5703125" style="1" customWidth="1"/>
    <col min="5140" max="5140" width="15.28515625" style="1" customWidth="1"/>
    <col min="5141" max="5141" width="11.7109375" style="1" customWidth="1"/>
    <col min="5142" max="5143" width="12.5703125" style="1" customWidth="1"/>
    <col min="5144" max="5144" width="12.7109375" style="1" customWidth="1"/>
    <col min="5145" max="5146" width="12.5703125" style="1" customWidth="1"/>
    <col min="5147" max="5147" width="35" style="1" customWidth="1"/>
    <col min="5148" max="5148" width="8.85546875" style="1"/>
    <col min="5149" max="5149" width="45.140625" style="1" customWidth="1"/>
    <col min="5150" max="5150" width="3.85546875" style="1" customWidth="1"/>
    <col min="5151" max="5151" width="3.7109375" style="1" customWidth="1"/>
    <col min="5152" max="5372" width="8.85546875" style="1"/>
    <col min="5373" max="5373" width="3.28515625" style="1" customWidth="1"/>
    <col min="5374" max="5374" width="57.5703125" style="1" customWidth="1"/>
    <col min="5375" max="5375" width="9.28515625" style="1" customWidth="1"/>
    <col min="5376" max="5376" width="8.5703125" style="1" customWidth="1"/>
    <col min="5377" max="5377" width="15.5703125" style="1" customWidth="1"/>
    <col min="5378" max="5379" width="0" style="1" hidden="1" customWidth="1"/>
    <col min="5380" max="5380" width="15.5703125" style="1" customWidth="1"/>
    <col min="5381" max="5381" width="12.5703125" style="1" customWidth="1"/>
    <col min="5382" max="5383" width="0" style="1" hidden="1" customWidth="1"/>
    <col min="5384" max="5384" width="13.5703125" style="1" customWidth="1"/>
    <col min="5385" max="5386" width="0" style="1" hidden="1" customWidth="1"/>
    <col min="5387" max="5387" width="14.7109375" style="1" customWidth="1"/>
    <col min="5388" max="5389" width="0" style="1" hidden="1" customWidth="1"/>
    <col min="5390" max="5391" width="15.42578125" style="1" customWidth="1"/>
    <col min="5392" max="5392" width="17.42578125" style="1" customWidth="1"/>
    <col min="5393" max="5393" width="16.5703125" style="1" customWidth="1"/>
    <col min="5394" max="5394" width="13.140625" style="1" customWidth="1"/>
    <col min="5395" max="5395" width="12.5703125" style="1" customWidth="1"/>
    <col min="5396" max="5396" width="15.28515625" style="1" customWidth="1"/>
    <col min="5397" max="5397" width="11.7109375" style="1" customWidth="1"/>
    <col min="5398" max="5399" width="12.5703125" style="1" customWidth="1"/>
    <col min="5400" max="5400" width="12.7109375" style="1" customWidth="1"/>
    <col min="5401" max="5402" width="12.5703125" style="1" customWidth="1"/>
    <col min="5403" max="5403" width="35" style="1" customWidth="1"/>
    <col min="5404" max="5404" width="8.85546875" style="1"/>
    <col min="5405" max="5405" width="45.140625" style="1" customWidth="1"/>
    <col min="5406" max="5406" width="3.85546875" style="1" customWidth="1"/>
    <col min="5407" max="5407" width="3.7109375" style="1" customWidth="1"/>
    <col min="5408" max="5628" width="8.85546875" style="1"/>
    <col min="5629" max="5629" width="3.28515625" style="1" customWidth="1"/>
    <col min="5630" max="5630" width="57.5703125" style="1" customWidth="1"/>
    <col min="5631" max="5631" width="9.28515625" style="1" customWidth="1"/>
    <col min="5632" max="5632" width="8.5703125" style="1" customWidth="1"/>
    <col min="5633" max="5633" width="15.5703125" style="1" customWidth="1"/>
    <col min="5634" max="5635" width="0" style="1" hidden="1" customWidth="1"/>
    <col min="5636" max="5636" width="15.5703125" style="1" customWidth="1"/>
    <col min="5637" max="5637" width="12.5703125" style="1" customWidth="1"/>
    <col min="5638" max="5639" width="0" style="1" hidden="1" customWidth="1"/>
    <col min="5640" max="5640" width="13.5703125" style="1" customWidth="1"/>
    <col min="5641" max="5642" width="0" style="1" hidden="1" customWidth="1"/>
    <col min="5643" max="5643" width="14.7109375" style="1" customWidth="1"/>
    <col min="5644" max="5645" width="0" style="1" hidden="1" customWidth="1"/>
    <col min="5646" max="5647" width="15.42578125" style="1" customWidth="1"/>
    <col min="5648" max="5648" width="17.42578125" style="1" customWidth="1"/>
    <col min="5649" max="5649" width="16.5703125" style="1" customWidth="1"/>
    <col min="5650" max="5650" width="13.140625" style="1" customWidth="1"/>
    <col min="5651" max="5651" width="12.5703125" style="1" customWidth="1"/>
    <col min="5652" max="5652" width="15.28515625" style="1" customWidth="1"/>
    <col min="5653" max="5653" width="11.7109375" style="1" customWidth="1"/>
    <col min="5654" max="5655" width="12.5703125" style="1" customWidth="1"/>
    <col min="5656" max="5656" width="12.7109375" style="1" customWidth="1"/>
    <col min="5657" max="5658" width="12.5703125" style="1" customWidth="1"/>
    <col min="5659" max="5659" width="35" style="1" customWidth="1"/>
    <col min="5660" max="5660" width="8.85546875" style="1"/>
    <col min="5661" max="5661" width="45.140625" style="1" customWidth="1"/>
    <col min="5662" max="5662" width="3.85546875" style="1" customWidth="1"/>
    <col min="5663" max="5663" width="3.7109375" style="1" customWidth="1"/>
    <col min="5664" max="5884" width="8.85546875" style="1"/>
    <col min="5885" max="5885" width="3.28515625" style="1" customWidth="1"/>
    <col min="5886" max="5886" width="57.5703125" style="1" customWidth="1"/>
    <col min="5887" max="5887" width="9.28515625" style="1" customWidth="1"/>
    <col min="5888" max="5888" width="8.5703125" style="1" customWidth="1"/>
    <col min="5889" max="5889" width="15.5703125" style="1" customWidth="1"/>
    <col min="5890" max="5891" width="0" style="1" hidden="1" customWidth="1"/>
    <col min="5892" max="5892" width="15.5703125" style="1" customWidth="1"/>
    <col min="5893" max="5893" width="12.5703125" style="1" customWidth="1"/>
    <col min="5894" max="5895" width="0" style="1" hidden="1" customWidth="1"/>
    <col min="5896" max="5896" width="13.5703125" style="1" customWidth="1"/>
    <col min="5897" max="5898" width="0" style="1" hidden="1" customWidth="1"/>
    <col min="5899" max="5899" width="14.7109375" style="1" customWidth="1"/>
    <col min="5900" max="5901" width="0" style="1" hidden="1" customWidth="1"/>
    <col min="5902" max="5903" width="15.42578125" style="1" customWidth="1"/>
    <col min="5904" max="5904" width="17.42578125" style="1" customWidth="1"/>
    <col min="5905" max="5905" width="16.5703125" style="1" customWidth="1"/>
    <col min="5906" max="5906" width="13.140625" style="1" customWidth="1"/>
    <col min="5907" max="5907" width="12.5703125" style="1" customWidth="1"/>
    <col min="5908" max="5908" width="15.28515625" style="1" customWidth="1"/>
    <col min="5909" max="5909" width="11.7109375" style="1" customWidth="1"/>
    <col min="5910" max="5911" width="12.5703125" style="1" customWidth="1"/>
    <col min="5912" max="5912" width="12.7109375" style="1" customWidth="1"/>
    <col min="5913" max="5914" width="12.5703125" style="1" customWidth="1"/>
    <col min="5915" max="5915" width="35" style="1" customWidth="1"/>
    <col min="5916" max="5916" width="8.85546875" style="1"/>
    <col min="5917" max="5917" width="45.140625" style="1" customWidth="1"/>
    <col min="5918" max="5918" width="3.85546875" style="1" customWidth="1"/>
    <col min="5919" max="5919" width="3.7109375" style="1" customWidth="1"/>
    <col min="5920" max="6140" width="8.85546875" style="1"/>
    <col min="6141" max="6141" width="3.28515625" style="1" customWidth="1"/>
    <col min="6142" max="6142" width="57.5703125" style="1" customWidth="1"/>
    <col min="6143" max="6143" width="9.28515625" style="1" customWidth="1"/>
    <col min="6144" max="6144" width="8.5703125" style="1" customWidth="1"/>
    <col min="6145" max="6145" width="15.5703125" style="1" customWidth="1"/>
    <col min="6146" max="6147" width="0" style="1" hidden="1" customWidth="1"/>
    <col min="6148" max="6148" width="15.5703125" style="1" customWidth="1"/>
    <col min="6149" max="6149" width="12.5703125" style="1" customWidth="1"/>
    <col min="6150" max="6151" width="0" style="1" hidden="1" customWidth="1"/>
    <col min="6152" max="6152" width="13.5703125" style="1" customWidth="1"/>
    <col min="6153" max="6154" width="0" style="1" hidden="1" customWidth="1"/>
    <col min="6155" max="6155" width="14.7109375" style="1" customWidth="1"/>
    <col min="6156" max="6157" width="0" style="1" hidden="1" customWidth="1"/>
    <col min="6158" max="6159" width="15.42578125" style="1" customWidth="1"/>
    <col min="6160" max="6160" width="17.42578125" style="1" customWidth="1"/>
    <col min="6161" max="6161" width="16.5703125" style="1" customWidth="1"/>
    <col min="6162" max="6162" width="13.140625" style="1" customWidth="1"/>
    <col min="6163" max="6163" width="12.5703125" style="1" customWidth="1"/>
    <col min="6164" max="6164" width="15.28515625" style="1" customWidth="1"/>
    <col min="6165" max="6165" width="11.7109375" style="1" customWidth="1"/>
    <col min="6166" max="6167" width="12.5703125" style="1" customWidth="1"/>
    <col min="6168" max="6168" width="12.7109375" style="1" customWidth="1"/>
    <col min="6169" max="6170" width="12.5703125" style="1" customWidth="1"/>
    <col min="6171" max="6171" width="35" style="1" customWidth="1"/>
    <col min="6172" max="6172" width="8.85546875" style="1"/>
    <col min="6173" max="6173" width="45.140625" style="1" customWidth="1"/>
    <col min="6174" max="6174" width="3.85546875" style="1" customWidth="1"/>
    <col min="6175" max="6175" width="3.7109375" style="1" customWidth="1"/>
    <col min="6176" max="6396" width="8.85546875" style="1"/>
    <col min="6397" max="6397" width="3.28515625" style="1" customWidth="1"/>
    <col min="6398" max="6398" width="57.5703125" style="1" customWidth="1"/>
    <col min="6399" max="6399" width="9.28515625" style="1" customWidth="1"/>
    <col min="6400" max="6400" width="8.5703125" style="1" customWidth="1"/>
    <col min="6401" max="6401" width="15.5703125" style="1" customWidth="1"/>
    <col min="6402" max="6403" width="0" style="1" hidden="1" customWidth="1"/>
    <col min="6404" max="6404" width="15.5703125" style="1" customWidth="1"/>
    <col min="6405" max="6405" width="12.5703125" style="1" customWidth="1"/>
    <col min="6406" max="6407" width="0" style="1" hidden="1" customWidth="1"/>
    <col min="6408" max="6408" width="13.5703125" style="1" customWidth="1"/>
    <col min="6409" max="6410" width="0" style="1" hidden="1" customWidth="1"/>
    <col min="6411" max="6411" width="14.7109375" style="1" customWidth="1"/>
    <col min="6412" max="6413" width="0" style="1" hidden="1" customWidth="1"/>
    <col min="6414" max="6415" width="15.42578125" style="1" customWidth="1"/>
    <col min="6416" max="6416" width="17.42578125" style="1" customWidth="1"/>
    <col min="6417" max="6417" width="16.5703125" style="1" customWidth="1"/>
    <col min="6418" max="6418" width="13.140625" style="1" customWidth="1"/>
    <col min="6419" max="6419" width="12.5703125" style="1" customWidth="1"/>
    <col min="6420" max="6420" width="15.28515625" style="1" customWidth="1"/>
    <col min="6421" max="6421" width="11.7109375" style="1" customWidth="1"/>
    <col min="6422" max="6423" width="12.5703125" style="1" customWidth="1"/>
    <col min="6424" max="6424" width="12.7109375" style="1" customWidth="1"/>
    <col min="6425" max="6426" width="12.5703125" style="1" customWidth="1"/>
    <col min="6427" max="6427" width="35" style="1" customWidth="1"/>
    <col min="6428" max="6428" width="8.85546875" style="1"/>
    <col min="6429" max="6429" width="45.140625" style="1" customWidth="1"/>
    <col min="6430" max="6430" width="3.85546875" style="1" customWidth="1"/>
    <col min="6431" max="6431" width="3.7109375" style="1" customWidth="1"/>
    <col min="6432" max="6652" width="8.85546875" style="1"/>
    <col min="6653" max="6653" width="3.28515625" style="1" customWidth="1"/>
    <col min="6654" max="6654" width="57.5703125" style="1" customWidth="1"/>
    <col min="6655" max="6655" width="9.28515625" style="1" customWidth="1"/>
    <col min="6656" max="6656" width="8.5703125" style="1" customWidth="1"/>
    <col min="6657" max="6657" width="15.5703125" style="1" customWidth="1"/>
    <col min="6658" max="6659" width="0" style="1" hidden="1" customWidth="1"/>
    <col min="6660" max="6660" width="15.5703125" style="1" customWidth="1"/>
    <col min="6661" max="6661" width="12.5703125" style="1" customWidth="1"/>
    <col min="6662" max="6663" width="0" style="1" hidden="1" customWidth="1"/>
    <col min="6664" max="6664" width="13.5703125" style="1" customWidth="1"/>
    <col min="6665" max="6666" width="0" style="1" hidden="1" customWidth="1"/>
    <col min="6667" max="6667" width="14.7109375" style="1" customWidth="1"/>
    <col min="6668" max="6669" width="0" style="1" hidden="1" customWidth="1"/>
    <col min="6670" max="6671" width="15.42578125" style="1" customWidth="1"/>
    <col min="6672" max="6672" width="17.42578125" style="1" customWidth="1"/>
    <col min="6673" max="6673" width="16.5703125" style="1" customWidth="1"/>
    <col min="6674" max="6674" width="13.140625" style="1" customWidth="1"/>
    <col min="6675" max="6675" width="12.5703125" style="1" customWidth="1"/>
    <col min="6676" max="6676" width="15.28515625" style="1" customWidth="1"/>
    <col min="6677" max="6677" width="11.7109375" style="1" customWidth="1"/>
    <col min="6678" max="6679" width="12.5703125" style="1" customWidth="1"/>
    <col min="6680" max="6680" width="12.7109375" style="1" customWidth="1"/>
    <col min="6681" max="6682" width="12.5703125" style="1" customWidth="1"/>
    <col min="6683" max="6683" width="35" style="1" customWidth="1"/>
    <col min="6684" max="6684" width="8.85546875" style="1"/>
    <col min="6685" max="6685" width="45.140625" style="1" customWidth="1"/>
    <col min="6686" max="6686" width="3.85546875" style="1" customWidth="1"/>
    <col min="6687" max="6687" width="3.7109375" style="1" customWidth="1"/>
    <col min="6688" max="6908" width="8.85546875" style="1"/>
    <col min="6909" max="6909" width="3.28515625" style="1" customWidth="1"/>
    <col min="6910" max="6910" width="57.5703125" style="1" customWidth="1"/>
    <col min="6911" max="6911" width="9.28515625" style="1" customWidth="1"/>
    <col min="6912" max="6912" width="8.5703125" style="1" customWidth="1"/>
    <col min="6913" max="6913" width="15.5703125" style="1" customWidth="1"/>
    <col min="6914" max="6915" width="0" style="1" hidden="1" customWidth="1"/>
    <col min="6916" max="6916" width="15.5703125" style="1" customWidth="1"/>
    <col min="6917" max="6917" width="12.5703125" style="1" customWidth="1"/>
    <col min="6918" max="6919" width="0" style="1" hidden="1" customWidth="1"/>
    <col min="6920" max="6920" width="13.5703125" style="1" customWidth="1"/>
    <col min="6921" max="6922" width="0" style="1" hidden="1" customWidth="1"/>
    <col min="6923" max="6923" width="14.7109375" style="1" customWidth="1"/>
    <col min="6924" max="6925" width="0" style="1" hidden="1" customWidth="1"/>
    <col min="6926" max="6927" width="15.42578125" style="1" customWidth="1"/>
    <col min="6928" max="6928" width="17.42578125" style="1" customWidth="1"/>
    <col min="6929" max="6929" width="16.5703125" style="1" customWidth="1"/>
    <col min="6930" max="6930" width="13.140625" style="1" customWidth="1"/>
    <col min="6931" max="6931" width="12.5703125" style="1" customWidth="1"/>
    <col min="6932" max="6932" width="15.28515625" style="1" customWidth="1"/>
    <col min="6933" max="6933" width="11.7109375" style="1" customWidth="1"/>
    <col min="6934" max="6935" width="12.5703125" style="1" customWidth="1"/>
    <col min="6936" max="6936" width="12.7109375" style="1" customWidth="1"/>
    <col min="6937" max="6938" width="12.5703125" style="1" customWidth="1"/>
    <col min="6939" max="6939" width="35" style="1" customWidth="1"/>
    <col min="6940" max="6940" width="8.85546875" style="1"/>
    <col min="6941" max="6941" width="45.140625" style="1" customWidth="1"/>
    <col min="6942" max="6942" width="3.85546875" style="1" customWidth="1"/>
    <col min="6943" max="6943" width="3.7109375" style="1" customWidth="1"/>
    <col min="6944" max="7164" width="8.85546875" style="1"/>
    <col min="7165" max="7165" width="3.28515625" style="1" customWidth="1"/>
    <col min="7166" max="7166" width="57.5703125" style="1" customWidth="1"/>
    <col min="7167" max="7167" width="9.28515625" style="1" customWidth="1"/>
    <col min="7168" max="7168" width="8.5703125" style="1" customWidth="1"/>
    <col min="7169" max="7169" width="15.5703125" style="1" customWidth="1"/>
    <col min="7170" max="7171" width="0" style="1" hidden="1" customWidth="1"/>
    <col min="7172" max="7172" width="15.5703125" style="1" customWidth="1"/>
    <col min="7173" max="7173" width="12.5703125" style="1" customWidth="1"/>
    <col min="7174" max="7175" width="0" style="1" hidden="1" customWidth="1"/>
    <col min="7176" max="7176" width="13.5703125" style="1" customWidth="1"/>
    <col min="7177" max="7178" width="0" style="1" hidden="1" customWidth="1"/>
    <col min="7179" max="7179" width="14.7109375" style="1" customWidth="1"/>
    <col min="7180" max="7181" width="0" style="1" hidden="1" customWidth="1"/>
    <col min="7182" max="7183" width="15.42578125" style="1" customWidth="1"/>
    <col min="7184" max="7184" width="17.42578125" style="1" customWidth="1"/>
    <col min="7185" max="7185" width="16.5703125" style="1" customWidth="1"/>
    <col min="7186" max="7186" width="13.140625" style="1" customWidth="1"/>
    <col min="7187" max="7187" width="12.5703125" style="1" customWidth="1"/>
    <col min="7188" max="7188" width="15.28515625" style="1" customWidth="1"/>
    <col min="7189" max="7189" width="11.7109375" style="1" customWidth="1"/>
    <col min="7190" max="7191" width="12.5703125" style="1" customWidth="1"/>
    <col min="7192" max="7192" width="12.7109375" style="1" customWidth="1"/>
    <col min="7193" max="7194" width="12.5703125" style="1" customWidth="1"/>
    <col min="7195" max="7195" width="35" style="1" customWidth="1"/>
    <col min="7196" max="7196" width="8.85546875" style="1"/>
    <col min="7197" max="7197" width="45.140625" style="1" customWidth="1"/>
    <col min="7198" max="7198" width="3.85546875" style="1" customWidth="1"/>
    <col min="7199" max="7199" width="3.7109375" style="1" customWidth="1"/>
    <col min="7200" max="7420" width="8.85546875" style="1"/>
    <col min="7421" max="7421" width="3.28515625" style="1" customWidth="1"/>
    <col min="7422" max="7422" width="57.5703125" style="1" customWidth="1"/>
    <col min="7423" max="7423" width="9.28515625" style="1" customWidth="1"/>
    <col min="7424" max="7424" width="8.5703125" style="1" customWidth="1"/>
    <col min="7425" max="7425" width="15.5703125" style="1" customWidth="1"/>
    <col min="7426" max="7427" width="0" style="1" hidden="1" customWidth="1"/>
    <col min="7428" max="7428" width="15.5703125" style="1" customWidth="1"/>
    <col min="7429" max="7429" width="12.5703125" style="1" customWidth="1"/>
    <col min="7430" max="7431" width="0" style="1" hidden="1" customWidth="1"/>
    <col min="7432" max="7432" width="13.5703125" style="1" customWidth="1"/>
    <col min="7433" max="7434" width="0" style="1" hidden="1" customWidth="1"/>
    <col min="7435" max="7435" width="14.7109375" style="1" customWidth="1"/>
    <col min="7436" max="7437" width="0" style="1" hidden="1" customWidth="1"/>
    <col min="7438" max="7439" width="15.42578125" style="1" customWidth="1"/>
    <col min="7440" max="7440" width="17.42578125" style="1" customWidth="1"/>
    <col min="7441" max="7441" width="16.5703125" style="1" customWidth="1"/>
    <col min="7442" max="7442" width="13.140625" style="1" customWidth="1"/>
    <col min="7443" max="7443" width="12.5703125" style="1" customWidth="1"/>
    <col min="7444" max="7444" width="15.28515625" style="1" customWidth="1"/>
    <col min="7445" max="7445" width="11.7109375" style="1" customWidth="1"/>
    <col min="7446" max="7447" width="12.5703125" style="1" customWidth="1"/>
    <col min="7448" max="7448" width="12.7109375" style="1" customWidth="1"/>
    <col min="7449" max="7450" width="12.5703125" style="1" customWidth="1"/>
    <col min="7451" max="7451" width="35" style="1" customWidth="1"/>
    <col min="7452" max="7452" width="8.85546875" style="1"/>
    <col min="7453" max="7453" width="45.140625" style="1" customWidth="1"/>
    <col min="7454" max="7454" width="3.85546875" style="1" customWidth="1"/>
    <col min="7455" max="7455" width="3.7109375" style="1" customWidth="1"/>
    <col min="7456" max="7676" width="8.85546875" style="1"/>
    <col min="7677" max="7677" width="3.28515625" style="1" customWidth="1"/>
    <col min="7678" max="7678" width="57.5703125" style="1" customWidth="1"/>
    <col min="7679" max="7679" width="9.28515625" style="1" customWidth="1"/>
    <col min="7680" max="7680" width="8.5703125" style="1" customWidth="1"/>
    <col min="7681" max="7681" width="15.5703125" style="1" customWidth="1"/>
    <col min="7682" max="7683" width="0" style="1" hidden="1" customWidth="1"/>
    <col min="7684" max="7684" width="15.5703125" style="1" customWidth="1"/>
    <col min="7685" max="7685" width="12.5703125" style="1" customWidth="1"/>
    <col min="7686" max="7687" width="0" style="1" hidden="1" customWidth="1"/>
    <col min="7688" max="7688" width="13.5703125" style="1" customWidth="1"/>
    <col min="7689" max="7690" width="0" style="1" hidden="1" customWidth="1"/>
    <col min="7691" max="7691" width="14.7109375" style="1" customWidth="1"/>
    <col min="7692" max="7693" width="0" style="1" hidden="1" customWidth="1"/>
    <col min="7694" max="7695" width="15.42578125" style="1" customWidth="1"/>
    <col min="7696" max="7696" width="17.42578125" style="1" customWidth="1"/>
    <col min="7697" max="7697" width="16.5703125" style="1" customWidth="1"/>
    <col min="7698" max="7698" width="13.140625" style="1" customWidth="1"/>
    <col min="7699" max="7699" width="12.5703125" style="1" customWidth="1"/>
    <col min="7700" max="7700" width="15.28515625" style="1" customWidth="1"/>
    <col min="7701" max="7701" width="11.7109375" style="1" customWidth="1"/>
    <col min="7702" max="7703" width="12.5703125" style="1" customWidth="1"/>
    <col min="7704" max="7704" width="12.7109375" style="1" customWidth="1"/>
    <col min="7705" max="7706" width="12.5703125" style="1" customWidth="1"/>
    <col min="7707" max="7707" width="35" style="1" customWidth="1"/>
    <col min="7708" max="7708" width="8.85546875" style="1"/>
    <col min="7709" max="7709" width="45.140625" style="1" customWidth="1"/>
    <col min="7710" max="7710" width="3.85546875" style="1" customWidth="1"/>
    <col min="7711" max="7711" width="3.7109375" style="1" customWidth="1"/>
    <col min="7712" max="7932" width="8.85546875" style="1"/>
    <col min="7933" max="7933" width="3.28515625" style="1" customWidth="1"/>
    <col min="7934" max="7934" width="57.5703125" style="1" customWidth="1"/>
    <col min="7935" max="7935" width="9.28515625" style="1" customWidth="1"/>
    <col min="7936" max="7936" width="8.5703125" style="1" customWidth="1"/>
    <col min="7937" max="7937" width="15.5703125" style="1" customWidth="1"/>
    <col min="7938" max="7939" width="0" style="1" hidden="1" customWidth="1"/>
    <col min="7940" max="7940" width="15.5703125" style="1" customWidth="1"/>
    <col min="7941" max="7941" width="12.5703125" style="1" customWidth="1"/>
    <col min="7942" max="7943" width="0" style="1" hidden="1" customWidth="1"/>
    <col min="7944" max="7944" width="13.5703125" style="1" customWidth="1"/>
    <col min="7945" max="7946" width="0" style="1" hidden="1" customWidth="1"/>
    <col min="7947" max="7947" width="14.7109375" style="1" customWidth="1"/>
    <col min="7948" max="7949" width="0" style="1" hidden="1" customWidth="1"/>
    <col min="7950" max="7951" width="15.42578125" style="1" customWidth="1"/>
    <col min="7952" max="7952" width="17.42578125" style="1" customWidth="1"/>
    <col min="7953" max="7953" width="16.5703125" style="1" customWidth="1"/>
    <col min="7954" max="7954" width="13.140625" style="1" customWidth="1"/>
    <col min="7955" max="7955" width="12.5703125" style="1" customWidth="1"/>
    <col min="7956" max="7956" width="15.28515625" style="1" customWidth="1"/>
    <col min="7957" max="7957" width="11.7109375" style="1" customWidth="1"/>
    <col min="7958" max="7959" width="12.5703125" style="1" customWidth="1"/>
    <col min="7960" max="7960" width="12.7109375" style="1" customWidth="1"/>
    <col min="7961" max="7962" width="12.5703125" style="1" customWidth="1"/>
    <col min="7963" max="7963" width="35" style="1" customWidth="1"/>
    <col min="7964" max="7964" width="8.85546875" style="1"/>
    <col min="7965" max="7965" width="45.140625" style="1" customWidth="1"/>
    <col min="7966" max="7966" width="3.85546875" style="1" customWidth="1"/>
    <col min="7967" max="7967" width="3.7109375" style="1" customWidth="1"/>
    <col min="7968" max="8188" width="8.85546875" style="1"/>
    <col min="8189" max="8189" width="3.28515625" style="1" customWidth="1"/>
    <col min="8190" max="8190" width="57.5703125" style="1" customWidth="1"/>
    <col min="8191" max="8191" width="9.28515625" style="1" customWidth="1"/>
    <col min="8192" max="8192" width="8.5703125" style="1" customWidth="1"/>
    <col min="8193" max="8193" width="15.5703125" style="1" customWidth="1"/>
    <col min="8194" max="8195" width="0" style="1" hidden="1" customWidth="1"/>
    <col min="8196" max="8196" width="15.5703125" style="1" customWidth="1"/>
    <col min="8197" max="8197" width="12.5703125" style="1" customWidth="1"/>
    <col min="8198" max="8199" width="0" style="1" hidden="1" customWidth="1"/>
    <col min="8200" max="8200" width="13.5703125" style="1" customWidth="1"/>
    <col min="8201" max="8202" width="0" style="1" hidden="1" customWidth="1"/>
    <col min="8203" max="8203" width="14.7109375" style="1" customWidth="1"/>
    <col min="8204" max="8205" width="0" style="1" hidden="1" customWidth="1"/>
    <col min="8206" max="8207" width="15.42578125" style="1" customWidth="1"/>
    <col min="8208" max="8208" width="17.42578125" style="1" customWidth="1"/>
    <col min="8209" max="8209" width="16.5703125" style="1" customWidth="1"/>
    <col min="8210" max="8210" width="13.140625" style="1" customWidth="1"/>
    <col min="8211" max="8211" width="12.5703125" style="1" customWidth="1"/>
    <col min="8212" max="8212" width="15.28515625" style="1" customWidth="1"/>
    <col min="8213" max="8213" width="11.7109375" style="1" customWidth="1"/>
    <col min="8214" max="8215" width="12.5703125" style="1" customWidth="1"/>
    <col min="8216" max="8216" width="12.7109375" style="1" customWidth="1"/>
    <col min="8217" max="8218" width="12.5703125" style="1" customWidth="1"/>
    <col min="8219" max="8219" width="35" style="1" customWidth="1"/>
    <col min="8220" max="8220" width="8.85546875" style="1"/>
    <col min="8221" max="8221" width="45.140625" style="1" customWidth="1"/>
    <col min="8222" max="8222" width="3.85546875" style="1" customWidth="1"/>
    <col min="8223" max="8223" width="3.7109375" style="1" customWidth="1"/>
    <col min="8224" max="8444" width="8.85546875" style="1"/>
    <col min="8445" max="8445" width="3.28515625" style="1" customWidth="1"/>
    <col min="8446" max="8446" width="57.5703125" style="1" customWidth="1"/>
    <col min="8447" max="8447" width="9.28515625" style="1" customWidth="1"/>
    <col min="8448" max="8448" width="8.5703125" style="1" customWidth="1"/>
    <col min="8449" max="8449" width="15.5703125" style="1" customWidth="1"/>
    <col min="8450" max="8451" width="0" style="1" hidden="1" customWidth="1"/>
    <col min="8452" max="8452" width="15.5703125" style="1" customWidth="1"/>
    <col min="8453" max="8453" width="12.5703125" style="1" customWidth="1"/>
    <col min="8454" max="8455" width="0" style="1" hidden="1" customWidth="1"/>
    <col min="8456" max="8456" width="13.5703125" style="1" customWidth="1"/>
    <col min="8457" max="8458" width="0" style="1" hidden="1" customWidth="1"/>
    <col min="8459" max="8459" width="14.7109375" style="1" customWidth="1"/>
    <col min="8460" max="8461" width="0" style="1" hidden="1" customWidth="1"/>
    <col min="8462" max="8463" width="15.42578125" style="1" customWidth="1"/>
    <col min="8464" max="8464" width="17.42578125" style="1" customWidth="1"/>
    <col min="8465" max="8465" width="16.5703125" style="1" customWidth="1"/>
    <col min="8466" max="8466" width="13.140625" style="1" customWidth="1"/>
    <col min="8467" max="8467" width="12.5703125" style="1" customWidth="1"/>
    <col min="8468" max="8468" width="15.28515625" style="1" customWidth="1"/>
    <col min="8469" max="8469" width="11.7109375" style="1" customWidth="1"/>
    <col min="8470" max="8471" width="12.5703125" style="1" customWidth="1"/>
    <col min="8472" max="8472" width="12.7109375" style="1" customWidth="1"/>
    <col min="8473" max="8474" width="12.5703125" style="1" customWidth="1"/>
    <col min="8475" max="8475" width="35" style="1" customWidth="1"/>
    <col min="8476" max="8476" width="8.85546875" style="1"/>
    <col min="8477" max="8477" width="45.140625" style="1" customWidth="1"/>
    <col min="8478" max="8478" width="3.85546875" style="1" customWidth="1"/>
    <col min="8479" max="8479" width="3.7109375" style="1" customWidth="1"/>
    <col min="8480" max="8700" width="8.85546875" style="1"/>
    <col min="8701" max="8701" width="3.28515625" style="1" customWidth="1"/>
    <col min="8702" max="8702" width="57.5703125" style="1" customWidth="1"/>
    <col min="8703" max="8703" width="9.28515625" style="1" customWidth="1"/>
    <col min="8704" max="8704" width="8.5703125" style="1" customWidth="1"/>
    <col min="8705" max="8705" width="15.5703125" style="1" customWidth="1"/>
    <col min="8706" max="8707" width="0" style="1" hidden="1" customWidth="1"/>
    <col min="8708" max="8708" width="15.5703125" style="1" customWidth="1"/>
    <col min="8709" max="8709" width="12.5703125" style="1" customWidth="1"/>
    <col min="8710" max="8711" width="0" style="1" hidden="1" customWidth="1"/>
    <col min="8712" max="8712" width="13.5703125" style="1" customWidth="1"/>
    <col min="8713" max="8714" width="0" style="1" hidden="1" customWidth="1"/>
    <col min="8715" max="8715" width="14.7109375" style="1" customWidth="1"/>
    <col min="8716" max="8717" width="0" style="1" hidden="1" customWidth="1"/>
    <col min="8718" max="8719" width="15.42578125" style="1" customWidth="1"/>
    <col min="8720" max="8720" width="17.42578125" style="1" customWidth="1"/>
    <col min="8721" max="8721" width="16.5703125" style="1" customWidth="1"/>
    <col min="8722" max="8722" width="13.140625" style="1" customWidth="1"/>
    <col min="8723" max="8723" width="12.5703125" style="1" customWidth="1"/>
    <col min="8724" max="8724" width="15.28515625" style="1" customWidth="1"/>
    <col min="8725" max="8725" width="11.7109375" style="1" customWidth="1"/>
    <col min="8726" max="8727" width="12.5703125" style="1" customWidth="1"/>
    <col min="8728" max="8728" width="12.7109375" style="1" customWidth="1"/>
    <col min="8729" max="8730" width="12.5703125" style="1" customWidth="1"/>
    <col min="8731" max="8731" width="35" style="1" customWidth="1"/>
    <col min="8732" max="8732" width="8.85546875" style="1"/>
    <col min="8733" max="8733" width="45.140625" style="1" customWidth="1"/>
    <col min="8734" max="8734" width="3.85546875" style="1" customWidth="1"/>
    <col min="8735" max="8735" width="3.7109375" style="1" customWidth="1"/>
    <col min="8736" max="8956" width="8.85546875" style="1"/>
    <col min="8957" max="8957" width="3.28515625" style="1" customWidth="1"/>
    <col min="8958" max="8958" width="57.5703125" style="1" customWidth="1"/>
    <col min="8959" max="8959" width="9.28515625" style="1" customWidth="1"/>
    <col min="8960" max="8960" width="8.5703125" style="1" customWidth="1"/>
    <col min="8961" max="8961" width="15.5703125" style="1" customWidth="1"/>
    <col min="8962" max="8963" width="0" style="1" hidden="1" customWidth="1"/>
    <col min="8964" max="8964" width="15.5703125" style="1" customWidth="1"/>
    <col min="8965" max="8965" width="12.5703125" style="1" customWidth="1"/>
    <col min="8966" max="8967" width="0" style="1" hidden="1" customWidth="1"/>
    <col min="8968" max="8968" width="13.5703125" style="1" customWidth="1"/>
    <col min="8969" max="8970" width="0" style="1" hidden="1" customWidth="1"/>
    <col min="8971" max="8971" width="14.7109375" style="1" customWidth="1"/>
    <col min="8972" max="8973" width="0" style="1" hidden="1" customWidth="1"/>
    <col min="8974" max="8975" width="15.42578125" style="1" customWidth="1"/>
    <col min="8976" max="8976" width="17.42578125" style="1" customWidth="1"/>
    <col min="8977" max="8977" width="16.5703125" style="1" customWidth="1"/>
    <col min="8978" max="8978" width="13.140625" style="1" customWidth="1"/>
    <col min="8979" max="8979" width="12.5703125" style="1" customWidth="1"/>
    <col min="8980" max="8980" width="15.28515625" style="1" customWidth="1"/>
    <col min="8981" max="8981" width="11.7109375" style="1" customWidth="1"/>
    <col min="8982" max="8983" width="12.5703125" style="1" customWidth="1"/>
    <col min="8984" max="8984" width="12.7109375" style="1" customWidth="1"/>
    <col min="8985" max="8986" width="12.5703125" style="1" customWidth="1"/>
    <col min="8987" max="8987" width="35" style="1" customWidth="1"/>
    <col min="8988" max="8988" width="8.85546875" style="1"/>
    <col min="8989" max="8989" width="45.140625" style="1" customWidth="1"/>
    <col min="8990" max="8990" width="3.85546875" style="1" customWidth="1"/>
    <col min="8991" max="8991" width="3.7109375" style="1" customWidth="1"/>
    <col min="8992" max="9212" width="8.85546875" style="1"/>
    <col min="9213" max="9213" width="3.28515625" style="1" customWidth="1"/>
    <col min="9214" max="9214" width="57.5703125" style="1" customWidth="1"/>
    <col min="9215" max="9215" width="9.28515625" style="1" customWidth="1"/>
    <col min="9216" max="9216" width="8.5703125" style="1" customWidth="1"/>
    <col min="9217" max="9217" width="15.5703125" style="1" customWidth="1"/>
    <col min="9218" max="9219" width="0" style="1" hidden="1" customWidth="1"/>
    <col min="9220" max="9220" width="15.5703125" style="1" customWidth="1"/>
    <col min="9221" max="9221" width="12.5703125" style="1" customWidth="1"/>
    <col min="9222" max="9223" width="0" style="1" hidden="1" customWidth="1"/>
    <col min="9224" max="9224" width="13.5703125" style="1" customWidth="1"/>
    <col min="9225" max="9226" width="0" style="1" hidden="1" customWidth="1"/>
    <col min="9227" max="9227" width="14.7109375" style="1" customWidth="1"/>
    <col min="9228" max="9229" width="0" style="1" hidden="1" customWidth="1"/>
    <col min="9230" max="9231" width="15.42578125" style="1" customWidth="1"/>
    <col min="9232" max="9232" width="17.42578125" style="1" customWidth="1"/>
    <col min="9233" max="9233" width="16.5703125" style="1" customWidth="1"/>
    <col min="9234" max="9234" width="13.140625" style="1" customWidth="1"/>
    <col min="9235" max="9235" width="12.5703125" style="1" customWidth="1"/>
    <col min="9236" max="9236" width="15.28515625" style="1" customWidth="1"/>
    <col min="9237" max="9237" width="11.7109375" style="1" customWidth="1"/>
    <col min="9238" max="9239" width="12.5703125" style="1" customWidth="1"/>
    <col min="9240" max="9240" width="12.7109375" style="1" customWidth="1"/>
    <col min="9241" max="9242" width="12.5703125" style="1" customWidth="1"/>
    <col min="9243" max="9243" width="35" style="1" customWidth="1"/>
    <col min="9244" max="9244" width="8.85546875" style="1"/>
    <col min="9245" max="9245" width="45.140625" style="1" customWidth="1"/>
    <col min="9246" max="9246" width="3.85546875" style="1" customWidth="1"/>
    <col min="9247" max="9247" width="3.7109375" style="1" customWidth="1"/>
    <col min="9248" max="9468" width="8.85546875" style="1"/>
    <col min="9469" max="9469" width="3.28515625" style="1" customWidth="1"/>
    <col min="9470" max="9470" width="57.5703125" style="1" customWidth="1"/>
    <col min="9471" max="9471" width="9.28515625" style="1" customWidth="1"/>
    <col min="9472" max="9472" width="8.5703125" style="1" customWidth="1"/>
    <col min="9473" max="9473" width="15.5703125" style="1" customWidth="1"/>
    <col min="9474" max="9475" width="0" style="1" hidden="1" customWidth="1"/>
    <col min="9476" max="9476" width="15.5703125" style="1" customWidth="1"/>
    <col min="9477" max="9477" width="12.5703125" style="1" customWidth="1"/>
    <col min="9478" max="9479" width="0" style="1" hidden="1" customWidth="1"/>
    <col min="9480" max="9480" width="13.5703125" style="1" customWidth="1"/>
    <col min="9481" max="9482" width="0" style="1" hidden="1" customWidth="1"/>
    <col min="9483" max="9483" width="14.7109375" style="1" customWidth="1"/>
    <col min="9484" max="9485" width="0" style="1" hidden="1" customWidth="1"/>
    <col min="9486" max="9487" width="15.42578125" style="1" customWidth="1"/>
    <col min="9488" max="9488" width="17.42578125" style="1" customWidth="1"/>
    <col min="9489" max="9489" width="16.5703125" style="1" customWidth="1"/>
    <col min="9490" max="9490" width="13.140625" style="1" customWidth="1"/>
    <col min="9491" max="9491" width="12.5703125" style="1" customWidth="1"/>
    <col min="9492" max="9492" width="15.28515625" style="1" customWidth="1"/>
    <col min="9493" max="9493" width="11.7109375" style="1" customWidth="1"/>
    <col min="9494" max="9495" width="12.5703125" style="1" customWidth="1"/>
    <col min="9496" max="9496" width="12.7109375" style="1" customWidth="1"/>
    <col min="9497" max="9498" width="12.5703125" style="1" customWidth="1"/>
    <col min="9499" max="9499" width="35" style="1" customWidth="1"/>
    <col min="9500" max="9500" width="8.85546875" style="1"/>
    <col min="9501" max="9501" width="45.140625" style="1" customWidth="1"/>
    <col min="9502" max="9502" width="3.85546875" style="1" customWidth="1"/>
    <col min="9503" max="9503" width="3.7109375" style="1" customWidth="1"/>
    <col min="9504" max="9724" width="8.85546875" style="1"/>
    <col min="9725" max="9725" width="3.28515625" style="1" customWidth="1"/>
    <col min="9726" max="9726" width="57.5703125" style="1" customWidth="1"/>
    <col min="9727" max="9727" width="9.28515625" style="1" customWidth="1"/>
    <col min="9728" max="9728" width="8.5703125" style="1" customWidth="1"/>
    <col min="9729" max="9729" width="15.5703125" style="1" customWidth="1"/>
    <col min="9730" max="9731" width="0" style="1" hidden="1" customWidth="1"/>
    <col min="9732" max="9732" width="15.5703125" style="1" customWidth="1"/>
    <col min="9733" max="9733" width="12.5703125" style="1" customWidth="1"/>
    <col min="9734" max="9735" width="0" style="1" hidden="1" customWidth="1"/>
    <col min="9736" max="9736" width="13.5703125" style="1" customWidth="1"/>
    <col min="9737" max="9738" width="0" style="1" hidden="1" customWidth="1"/>
    <col min="9739" max="9739" width="14.7109375" style="1" customWidth="1"/>
    <col min="9740" max="9741" width="0" style="1" hidden="1" customWidth="1"/>
    <col min="9742" max="9743" width="15.42578125" style="1" customWidth="1"/>
    <col min="9744" max="9744" width="17.42578125" style="1" customWidth="1"/>
    <col min="9745" max="9745" width="16.5703125" style="1" customWidth="1"/>
    <col min="9746" max="9746" width="13.140625" style="1" customWidth="1"/>
    <col min="9747" max="9747" width="12.5703125" style="1" customWidth="1"/>
    <col min="9748" max="9748" width="15.28515625" style="1" customWidth="1"/>
    <col min="9749" max="9749" width="11.7109375" style="1" customWidth="1"/>
    <col min="9750" max="9751" width="12.5703125" style="1" customWidth="1"/>
    <col min="9752" max="9752" width="12.7109375" style="1" customWidth="1"/>
    <col min="9753" max="9754" width="12.5703125" style="1" customWidth="1"/>
    <col min="9755" max="9755" width="35" style="1" customWidth="1"/>
    <col min="9756" max="9756" width="8.85546875" style="1"/>
    <col min="9757" max="9757" width="45.140625" style="1" customWidth="1"/>
    <col min="9758" max="9758" width="3.85546875" style="1" customWidth="1"/>
    <col min="9759" max="9759" width="3.7109375" style="1" customWidth="1"/>
    <col min="9760" max="9980" width="8.85546875" style="1"/>
    <col min="9981" max="9981" width="3.28515625" style="1" customWidth="1"/>
    <col min="9982" max="9982" width="57.5703125" style="1" customWidth="1"/>
    <col min="9983" max="9983" width="9.28515625" style="1" customWidth="1"/>
    <col min="9984" max="9984" width="8.5703125" style="1" customWidth="1"/>
    <col min="9985" max="9985" width="15.5703125" style="1" customWidth="1"/>
    <col min="9986" max="9987" width="0" style="1" hidden="1" customWidth="1"/>
    <col min="9988" max="9988" width="15.5703125" style="1" customWidth="1"/>
    <col min="9989" max="9989" width="12.5703125" style="1" customWidth="1"/>
    <col min="9990" max="9991" width="0" style="1" hidden="1" customWidth="1"/>
    <col min="9992" max="9992" width="13.5703125" style="1" customWidth="1"/>
    <col min="9993" max="9994" width="0" style="1" hidden="1" customWidth="1"/>
    <col min="9995" max="9995" width="14.7109375" style="1" customWidth="1"/>
    <col min="9996" max="9997" width="0" style="1" hidden="1" customWidth="1"/>
    <col min="9998" max="9999" width="15.42578125" style="1" customWidth="1"/>
    <col min="10000" max="10000" width="17.42578125" style="1" customWidth="1"/>
    <col min="10001" max="10001" width="16.5703125" style="1" customWidth="1"/>
    <col min="10002" max="10002" width="13.140625" style="1" customWidth="1"/>
    <col min="10003" max="10003" width="12.5703125" style="1" customWidth="1"/>
    <col min="10004" max="10004" width="15.28515625" style="1" customWidth="1"/>
    <col min="10005" max="10005" width="11.7109375" style="1" customWidth="1"/>
    <col min="10006" max="10007" width="12.5703125" style="1" customWidth="1"/>
    <col min="10008" max="10008" width="12.7109375" style="1" customWidth="1"/>
    <col min="10009" max="10010" width="12.5703125" style="1" customWidth="1"/>
    <col min="10011" max="10011" width="35" style="1" customWidth="1"/>
    <col min="10012" max="10012" width="8.85546875" style="1"/>
    <col min="10013" max="10013" width="45.140625" style="1" customWidth="1"/>
    <col min="10014" max="10014" width="3.85546875" style="1" customWidth="1"/>
    <col min="10015" max="10015" width="3.7109375" style="1" customWidth="1"/>
    <col min="10016" max="10236" width="8.85546875" style="1"/>
    <col min="10237" max="10237" width="3.28515625" style="1" customWidth="1"/>
    <col min="10238" max="10238" width="57.5703125" style="1" customWidth="1"/>
    <col min="10239" max="10239" width="9.28515625" style="1" customWidth="1"/>
    <col min="10240" max="10240" width="8.5703125" style="1" customWidth="1"/>
    <col min="10241" max="10241" width="15.5703125" style="1" customWidth="1"/>
    <col min="10242" max="10243" width="0" style="1" hidden="1" customWidth="1"/>
    <col min="10244" max="10244" width="15.5703125" style="1" customWidth="1"/>
    <col min="10245" max="10245" width="12.5703125" style="1" customWidth="1"/>
    <col min="10246" max="10247" width="0" style="1" hidden="1" customWidth="1"/>
    <col min="10248" max="10248" width="13.5703125" style="1" customWidth="1"/>
    <col min="10249" max="10250" width="0" style="1" hidden="1" customWidth="1"/>
    <col min="10251" max="10251" width="14.7109375" style="1" customWidth="1"/>
    <col min="10252" max="10253" width="0" style="1" hidden="1" customWidth="1"/>
    <col min="10254" max="10255" width="15.42578125" style="1" customWidth="1"/>
    <col min="10256" max="10256" width="17.42578125" style="1" customWidth="1"/>
    <col min="10257" max="10257" width="16.5703125" style="1" customWidth="1"/>
    <col min="10258" max="10258" width="13.140625" style="1" customWidth="1"/>
    <col min="10259" max="10259" width="12.5703125" style="1" customWidth="1"/>
    <col min="10260" max="10260" width="15.28515625" style="1" customWidth="1"/>
    <col min="10261" max="10261" width="11.7109375" style="1" customWidth="1"/>
    <col min="10262" max="10263" width="12.5703125" style="1" customWidth="1"/>
    <col min="10264" max="10264" width="12.7109375" style="1" customWidth="1"/>
    <col min="10265" max="10266" width="12.5703125" style="1" customWidth="1"/>
    <col min="10267" max="10267" width="35" style="1" customWidth="1"/>
    <col min="10268" max="10268" width="8.85546875" style="1"/>
    <col min="10269" max="10269" width="45.140625" style="1" customWidth="1"/>
    <col min="10270" max="10270" width="3.85546875" style="1" customWidth="1"/>
    <col min="10271" max="10271" width="3.7109375" style="1" customWidth="1"/>
    <col min="10272" max="10492" width="8.85546875" style="1"/>
    <col min="10493" max="10493" width="3.28515625" style="1" customWidth="1"/>
    <col min="10494" max="10494" width="57.5703125" style="1" customWidth="1"/>
    <col min="10495" max="10495" width="9.28515625" style="1" customWidth="1"/>
    <col min="10496" max="10496" width="8.5703125" style="1" customWidth="1"/>
    <col min="10497" max="10497" width="15.5703125" style="1" customWidth="1"/>
    <col min="10498" max="10499" width="0" style="1" hidden="1" customWidth="1"/>
    <col min="10500" max="10500" width="15.5703125" style="1" customWidth="1"/>
    <col min="10501" max="10501" width="12.5703125" style="1" customWidth="1"/>
    <col min="10502" max="10503" width="0" style="1" hidden="1" customWidth="1"/>
    <col min="10504" max="10504" width="13.5703125" style="1" customWidth="1"/>
    <col min="10505" max="10506" width="0" style="1" hidden="1" customWidth="1"/>
    <col min="10507" max="10507" width="14.7109375" style="1" customWidth="1"/>
    <col min="10508" max="10509" width="0" style="1" hidden="1" customWidth="1"/>
    <col min="10510" max="10511" width="15.42578125" style="1" customWidth="1"/>
    <col min="10512" max="10512" width="17.42578125" style="1" customWidth="1"/>
    <col min="10513" max="10513" width="16.5703125" style="1" customWidth="1"/>
    <col min="10514" max="10514" width="13.140625" style="1" customWidth="1"/>
    <col min="10515" max="10515" width="12.5703125" style="1" customWidth="1"/>
    <col min="10516" max="10516" width="15.28515625" style="1" customWidth="1"/>
    <col min="10517" max="10517" width="11.7109375" style="1" customWidth="1"/>
    <col min="10518" max="10519" width="12.5703125" style="1" customWidth="1"/>
    <col min="10520" max="10520" width="12.7109375" style="1" customWidth="1"/>
    <col min="10521" max="10522" width="12.5703125" style="1" customWidth="1"/>
    <col min="10523" max="10523" width="35" style="1" customWidth="1"/>
    <col min="10524" max="10524" width="8.85546875" style="1"/>
    <col min="10525" max="10525" width="45.140625" style="1" customWidth="1"/>
    <col min="10526" max="10526" width="3.85546875" style="1" customWidth="1"/>
    <col min="10527" max="10527" width="3.7109375" style="1" customWidth="1"/>
    <col min="10528" max="10748" width="8.85546875" style="1"/>
    <col min="10749" max="10749" width="3.28515625" style="1" customWidth="1"/>
    <col min="10750" max="10750" width="57.5703125" style="1" customWidth="1"/>
    <col min="10751" max="10751" width="9.28515625" style="1" customWidth="1"/>
    <col min="10752" max="10752" width="8.5703125" style="1" customWidth="1"/>
    <col min="10753" max="10753" width="15.5703125" style="1" customWidth="1"/>
    <col min="10754" max="10755" width="0" style="1" hidden="1" customWidth="1"/>
    <col min="10756" max="10756" width="15.5703125" style="1" customWidth="1"/>
    <col min="10757" max="10757" width="12.5703125" style="1" customWidth="1"/>
    <col min="10758" max="10759" width="0" style="1" hidden="1" customWidth="1"/>
    <col min="10760" max="10760" width="13.5703125" style="1" customWidth="1"/>
    <col min="10761" max="10762" width="0" style="1" hidden="1" customWidth="1"/>
    <col min="10763" max="10763" width="14.7109375" style="1" customWidth="1"/>
    <col min="10764" max="10765" width="0" style="1" hidden="1" customWidth="1"/>
    <col min="10766" max="10767" width="15.42578125" style="1" customWidth="1"/>
    <col min="10768" max="10768" width="17.42578125" style="1" customWidth="1"/>
    <col min="10769" max="10769" width="16.5703125" style="1" customWidth="1"/>
    <col min="10770" max="10770" width="13.140625" style="1" customWidth="1"/>
    <col min="10771" max="10771" width="12.5703125" style="1" customWidth="1"/>
    <col min="10772" max="10772" width="15.28515625" style="1" customWidth="1"/>
    <col min="10773" max="10773" width="11.7109375" style="1" customWidth="1"/>
    <col min="10774" max="10775" width="12.5703125" style="1" customWidth="1"/>
    <col min="10776" max="10776" width="12.7109375" style="1" customWidth="1"/>
    <col min="10777" max="10778" width="12.5703125" style="1" customWidth="1"/>
    <col min="10779" max="10779" width="35" style="1" customWidth="1"/>
    <col min="10780" max="10780" width="8.85546875" style="1"/>
    <col min="10781" max="10781" width="45.140625" style="1" customWidth="1"/>
    <col min="10782" max="10782" width="3.85546875" style="1" customWidth="1"/>
    <col min="10783" max="10783" width="3.7109375" style="1" customWidth="1"/>
    <col min="10784" max="11004" width="8.85546875" style="1"/>
    <col min="11005" max="11005" width="3.28515625" style="1" customWidth="1"/>
    <col min="11006" max="11006" width="57.5703125" style="1" customWidth="1"/>
    <col min="11007" max="11007" width="9.28515625" style="1" customWidth="1"/>
    <col min="11008" max="11008" width="8.5703125" style="1" customWidth="1"/>
    <col min="11009" max="11009" width="15.5703125" style="1" customWidth="1"/>
    <col min="11010" max="11011" width="0" style="1" hidden="1" customWidth="1"/>
    <col min="11012" max="11012" width="15.5703125" style="1" customWidth="1"/>
    <col min="11013" max="11013" width="12.5703125" style="1" customWidth="1"/>
    <col min="11014" max="11015" width="0" style="1" hidden="1" customWidth="1"/>
    <col min="11016" max="11016" width="13.5703125" style="1" customWidth="1"/>
    <col min="11017" max="11018" width="0" style="1" hidden="1" customWidth="1"/>
    <col min="11019" max="11019" width="14.7109375" style="1" customWidth="1"/>
    <col min="11020" max="11021" width="0" style="1" hidden="1" customWidth="1"/>
    <col min="11022" max="11023" width="15.42578125" style="1" customWidth="1"/>
    <col min="11024" max="11024" width="17.42578125" style="1" customWidth="1"/>
    <col min="11025" max="11025" width="16.5703125" style="1" customWidth="1"/>
    <col min="11026" max="11026" width="13.140625" style="1" customWidth="1"/>
    <col min="11027" max="11027" width="12.5703125" style="1" customWidth="1"/>
    <col min="11028" max="11028" width="15.28515625" style="1" customWidth="1"/>
    <col min="11029" max="11029" width="11.7109375" style="1" customWidth="1"/>
    <col min="11030" max="11031" width="12.5703125" style="1" customWidth="1"/>
    <col min="11032" max="11032" width="12.7109375" style="1" customWidth="1"/>
    <col min="11033" max="11034" width="12.5703125" style="1" customWidth="1"/>
    <col min="11035" max="11035" width="35" style="1" customWidth="1"/>
    <col min="11036" max="11036" width="8.85546875" style="1"/>
    <col min="11037" max="11037" width="45.140625" style="1" customWidth="1"/>
    <col min="11038" max="11038" width="3.85546875" style="1" customWidth="1"/>
    <col min="11039" max="11039" width="3.7109375" style="1" customWidth="1"/>
    <col min="11040" max="11260" width="8.85546875" style="1"/>
    <col min="11261" max="11261" width="3.28515625" style="1" customWidth="1"/>
    <col min="11262" max="11262" width="57.5703125" style="1" customWidth="1"/>
    <col min="11263" max="11263" width="9.28515625" style="1" customWidth="1"/>
    <col min="11264" max="11264" width="8.5703125" style="1" customWidth="1"/>
    <col min="11265" max="11265" width="15.5703125" style="1" customWidth="1"/>
    <col min="11266" max="11267" width="0" style="1" hidden="1" customWidth="1"/>
    <col min="11268" max="11268" width="15.5703125" style="1" customWidth="1"/>
    <col min="11269" max="11269" width="12.5703125" style="1" customWidth="1"/>
    <col min="11270" max="11271" width="0" style="1" hidden="1" customWidth="1"/>
    <col min="11272" max="11272" width="13.5703125" style="1" customWidth="1"/>
    <col min="11273" max="11274" width="0" style="1" hidden="1" customWidth="1"/>
    <col min="11275" max="11275" width="14.7109375" style="1" customWidth="1"/>
    <col min="11276" max="11277" width="0" style="1" hidden="1" customWidth="1"/>
    <col min="11278" max="11279" width="15.42578125" style="1" customWidth="1"/>
    <col min="11280" max="11280" width="17.42578125" style="1" customWidth="1"/>
    <col min="11281" max="11281" width="16.5703125" style="1" customWidth="1"/>
    <col min="11282" max="11282" width="13.140625" style="1" customWidth="1"/>
    <col min="11283" max="11283" width="12.5703125" style="1" customWidth="1"/>
    <col min="11284" max="11284" width="15.28515625" style="1" customWidth="1"/>
    <col min="11285" max="11285" width="11.7109375" style="1" customWidth="1"/>
    <col min="11286" max="11287" width="12.5703125" style="1" customWidth="1"/>
    <col min="11288" max="11288" width="12.7109375" style="1" customWidth="1"/>
    <col min="11289" max="11290" width="12.5703125" style="1" customWidth="1"/>
    <col min="11291" max="11291" width="35" style="1" customWidth="1"/>
    <col min="11292" max="11292" width="8.85546875" style="1"/>
    <col min="11293" max="11293" width="45.140625" style="1" customWidth="1"/>
    <col min="11294" max="11294" width="3.85546875" style="1" customWidth="1"/>
    <col min="11295" max="11295" width="3.7109375" style="1" customWidth="1"/>
    <col min="11296" max="11516" width="8.85546875" style="1"/>
    <col min="11517" max="11517" width="3.28515625" style="1" customWidth="1"/>
    <col min="11518" max="11518" width="57.5703125" style="1" customWidth="1"/>
    <col min="11519" max="11519" width="9.28515625" style="1" customWidth="1"/>
    <col min="11520" max="11520" width="8.5703125" style="1" customWidth="1"/>
    <col min="11521" max="11521" width="15.5703125" style="1" customWidth="1"/>
    <col min="11522" max="11523" width="0" style="1" hidden="1" customWidth="1"/>
    <col min="11524" max="11524" width="15.5703125" style="1" customWidth="1"/>
    <col min="11525" max="11525" width="12.5703125" style="1" customWidth="1"/>
    <col min="11526" max="11527" width="0" style="1" hidden="1" customWidth="1"/>
    <col min="11528" max="11528" width="13.5703125" style="1" customWidth="1"/>
    <col min="11529" max="11530" width="0" style="1" hidden="1" customWidth="1"/>
    <col min="11531" max="11531" width="14.7109375" style="1" customWidth="1"/>
    <col min="11532" max="11533" width="0" style="1" hidden="1" customWidth="1"/>
    <col min="11534" max="11535" width="15.42578125" style="1" customWidth="1"/>
    <col min="11536" max="11536" width="17.42578125" style="1" customWidth="1"/>
    <col min="11537" max="11537" width="16.5703125" style="1" customWidth="1"/>
    <col min="11538" max="11538" width="13.140625" style="1" customWidth="1"/>
    <col min="11539" max="11539" width="12.5703125" style="1" customWidth="1"/>
    <col min="11540" max="11540" width="15.28515625" style="1" customWidth="1"/>
    <col min="11541" max="11541" width="11.7109375" style="1" customWidth="1"/>
    <col min="11542" max="11543" width="12.5703125" style="1" customWidth="1"/>
    <col min="11544" max="11544" width="12.7109375" style="1" customWidth="1"/>
    <col min="11545" max="11546" width="12.5703125" style="1" customWidth="1"/>
    <col min="11547" max="11547" width="35" style="1" customWidth="1"/>
    <col min="11548" max="11548" width="8.85546875" style="1"/>
    <col min="11549" max="11549" width="45.140625" style="1" customWidth="1"/>
    <col min="11550" max="11550" width="3.85546875" style="1" customWidth="1"/>
    <col min="11551" max="11551" width="3.7109375" style="1" customWidth="1"/>
    <col min="11552" max="11772" width="8.85546875" style="1"/>
    <col min="11773" max="11773" width="3.28515625" style="1" customWidth="1"/>
    <col min="11774" max="11774" width="57.5703125" style="1" customWidth="1"/>
    <col min="11775" max="11775" width="9.28515625" style="1" customWidth="1"/>
    <col min="11776" max="11776" width="8.5703125" style="1" customWidth="1"/>
    <col min="11777" max="11777" width="15.5703125" style="1" customWidth="1"/>
    <col min="11778" max="11779" width="0" style="1" hidden="1" customWidth="1"/>
    <col min="11780" max="11780" width="15.5703125" style="1" customWidth="1"/>
    <col min="11781" max="11781" width="12.5703125" style="1" customWidth="1"/>
    <col min="11782" max="11783" width="0" style="1" hidden="1" customWidth="1"/>
    <col min="11784" max="11784" width="13.5703125" style="1" customWidth="1"/>
    <col min="11785" max="11786" width="0" style="1" hidden="1" customWidth="1"/>
    <col min="11787" max="11787" width="14.7109375" style="1" customWidth="1"/>
    <col min="11788" max="11789" width="0" style="1" hidden="1" customWidth="1"/>
    <col min="11790" max="11791" width="15.42578125" style="1" customWidth="1"/>
    <col min="11792" max="11792" width="17.42578125" style="1" customWidth="1"/>
    <col min="11793" max="11793" width="16.5703125" style="1" customWidth="1"/>
    <col min="11794" max="11794" width="13.140625" style="1" customWidth="1"/>
    <col min="11795" max="11795" width="12.5703125" style="1" customWidth="1"/>
    <col min="11796" max="11796" width="15.28515625" style="1" customWidth="1"/>
    <col min="11797" max="11797" width="11.7109375" style="1" customWidth="1"/>
    <col min="11798" max="11799" width="12.5703125" style="1" customWidth="1"/>
    <col min="11800" max="11800" width="12.7109375" style="1" customWidth="1"/>
    <col min="11801" max="11802" width="12.5703125" style="1" customWidth="1"/>
    <col min="11803" max="11803" width="35" style="1" customWidth="1"/>
    <col min="11804" max="11804" width="8.85546875" style="1"/>
    <col min="11805" max="11805" width="45.140625" style="1" customWidth="1"/>
    <col min="11806" max="11806" width="3.85546875" style="1" customWidth="1"/>
    <col min="11807" max="11807" width="3.7109375" style="1" customWidth="1"/>
    <col min="11808" max="12028" width="8.85546875" style="1"/>
    <col min="12029" max="12029" width="3.28515625" style="1" customWidth="1"/>
    <col min="12030" max="12030" width="57.5703125" style="1" customWidth="1"/>
    <col min="12031" max="12031" width="9.28515625" style="1" customWidth="1"/>
    <col min="12032" max="12032" width="8.5703125" style="1" customWidth="1"/>
    <col min="12033" max="12033" width="15.5703125" style="1" customWidth="1"/>
    <col min="12034" max="12035" width="0" style="1" hidden="1" customWidth="1"/>
    <col min="12036" max="12036" width="15.5703125" style="1" customWidth="1"/>
    <col min="12037" max="12037" width="12.5703125" style="1" customWidth="1"/>
    <col min="12038" max="12039" width="0" style="1" hidden="1" customWidth="1"/>
    <col min="12040" max="12040" width="13.5703125" style="1" customWidth="1"/>
    <col min="12041" max="12042" width="0" style="1" hidden="1" customWidth="1"/>
    <col min="12043" max="12043" width="14.7109375" style="1" customWidth="1"/>
    <col min="12044" max="12045" width="0" style="1" hidden="1" customWidth="1"/>
    <col min="12046" max="12047" width="15.42578125" style="1" customWidth="1"/>
    <col min="12048" max="12048" width="17.42578125" style="1" customWidth="1"/>
    <col min="12049" max="12049" width="16.5703125" style="1" customWidth="1"/>
    <col min="12050" max="12050" width="13.140625" style="1" customWidth="1"/>
    <col min="12051" max="12051" width="12.5703125" style="1" customWidth="1"/>
    <col min="12052" max="12052" width="15.28515625" style="1" customWidth="1"/>
    <col min="12053" max="12053" width="11.7109375" style="1" customWidth="1"/>
    <col min="12054" max="12055" width="12.5703125" style="1" customWidth="1"/>
    <col min="12056" max="12056" width="12.7109375" style="1" customWidth="1"/>
    <col min="12057" max="12058" width="12.5703125" style="1" customWidth="1"/>
    <col min="12059" max="12059" width="35" style="1" customWidth="1"/>
    <col min="12060" max="12060" width="8.85546875" style="1"/>
    <col min="12061" max="12061" width="45.140625" style="1" customWidth="1"/>
    <col min="12062" max="12062" width="3.85546875" style="1" customWidth="1"/>
    <col min="12063" max="12063" width="3.7109375" style="1" customWidth="1"/>
    <col min="12064" max="12284" width="8.85546875" style="1"/>
    <col min="12285" max="12285" width="3.28515625" style="1" customWidth="1"/>
    <col min="12286" max="12286" width="57.5703125" style="1" customWidth="1"/>
    <col min="12287" max="12287" width="9.28515625" style="1" customWidth="1"/>
    <col min="12288" max="12288" width="8.5703125" style="1" customWidth="1"/>
    <col min="12289" max="12289" width="15.5703125" style="1" customWidth="1"/>
    <col min="12290" max="12291" width="0" style="1" hidden="1" customWidth="1"/>
    <col min="12292" max="12292" width="15.5703125" style="1" customWidth="1"/>
    <col min="12293" max="12293" width="12.5703125" style="1" customWidth="1"/>
    <col min="12294" max="12295" width="0" style="1" hidden="1" customWidth="1"/>
    <col min="12296" max="12296" width="13.5703125" style="1" customWidth="1"/>
    <col min="12297" max="12298" width="0" style="1" hidden="1" customWidth="1"/>
    <col min="12299" max="12299" width="14.7109375" style="1" customWidth="1"/>
    <col min="12300" max="12301" width="0" style="1" hidden="1" customWidth="1"/>
    <col min="12302" max="12303" width="15.42578125" style="1" customWidth="1"/>
    <col min="12304" max="12304" width="17.42578125" style="1" customWidth="1"/>
    <col min="12305" max="12305" width="16.5703125" style="1" customWidth="1"/>
    <col min="12306" max="12306" width="13.140625" style="1" customWidth="1"/>
    <col min="12307" max="12307" width="12.5703125" style="1" customWidth="1"/>
    <col min="12308" max="12308" width="15.28515625" style="1" customWidth="1"/>
    <col min="12309" max="12309" width="11.7109375" style="1" customWidth="1"/>
    <col min="12310" max="12311" width="12.5703125" style="1" customWidth="1"/>
    <col min="12312" max="12312" width="12.7109375" style="1" customWidth="1"/>
    <col min="12313" max="12314" width="12.5703125" style="1" customWidth="1"/>
    <col min="12315" max="12315" width="35" style="1" customWidth="1"/>
    <col min="12316" max="12316" width="8.85546875" style="1"/>
    <col min="12317" max="12317" width="45.140625" style="1" customWidth="1"/>
    <col min="12318" max="12318" width="3.85546875" style="1" customWidth="1"/>
    <col min="12319" max="12319" width="3.7109375" style="1" customWidth="1"/>
    <col min="12320" max="12540" width="8.85546875" style="1"/>
    <col min="12541" max="12541" width="3.28515625" style="1" customWidth="1"/>
    <col min="12542" max="12542" width="57.5703125" style="1" customWidth="1"/>
    <col min="12543" max="12543" width="9.28515625" style="1" customWidth="1"/>
    <col min="12544" max="12544" width="8.5703125" style="1" customWidth="1"/>
    <col min="12545" max="12545" width="15.5703125" style="1" customWidth="1"/>
    <col min="12546" max="12547" width="0" style="1" hidden="1" customWidth="1"/>
    <col min="12548" max="12548" width="15.5703125" style="1" customWidth="1"/>
    <col min="12549" max="12549" width="12.5703125" style="1" customWidth="1"/>
    <col min="12550" max="12551" width="0" style="1" hidden="1" customWidth="1"/>
    <col min="12552" max="12552" width="13.5703125" style="1" customWidth="1"/>
    <col min="12553" max="12554" width="0" style="1" hidden="1" customWidth="1"/>
    <col min="12555" max="12555" width="14.7109375" style="1" customWidth="1"/>
    <col min="12556" max="12557" width="0" style="1" hidden="1" customWidth="1"/>
    <col min="12558" max="12559" width="15.42578125" style="1" customWidth="1"/>
    <col min="12560" max="12560" width="17.42578125" style="1" customWidth="1"/>
    <col min="12561" max="12561" width="16.5703125" style="1" customWidth="1"/>
    <col min="12562" max="12562" width="13.140625" style="1" customWidth="1"/>
    <col min="12563" max="12563" width="12.5703125" style="1" customWidth="1"/>
    <col min="12564" max="12564" width="15.28515625" style="1" customWidth="1"/>
    <col min="12565" max="12565" width="11.7109375" style="1" customWidth="1"/>
    <col min="12566" max="12567" width="12.5703125" style="1" customWidth="1"/>
    <col min="12568" max="12568" width="12.7109375" style="1" customWidth="1"/>
    <col min="12569" max="12570" width="12.5703125" style="1" customWidth="1"/>
    <col min="12571" max="12571" width="35" style="1" customWidth="1"/>
    <col min="12572" max="12572" width="8.85546875" style="1"/>
    <col min="12573" max="12573" width="45.140625" style="1" customWidth="1"/>
    <col min="12574" max="12574" width="3.85546875" style="1" customWidth="1"/>
    <col min="12575" max="12575" width="3.7109375" style="1" customWidth="1"/>
    <col min="12576" max="12796" width="8.85546875" style="1"/>
    <col min="12797" max="12797" width="3.28515625" style="1" customWidth="1"/>
    <col min="12798" max="12798" width="57.5703125" style="1" customWidth="1"/>
    <col min="12799" max="12799" width="9.28515625" style="1" customWidth="1"/>
    <col min="12800" max="12800" width="8.5703125" style="1" customWidth="1"/>
    <col min="12801" max="12801" width="15.5703125" style="1" customWidth="1"/>
    <col min="12802" max="12803" width="0" style="1" hidden="1" customWidth="1"/>
    <col min="12804" max="12804" width="15.5703125" style="1" customWidth="1"/>
    <col min="12805" max="12805" width="12.5703125" style="1" customWidth="1"/>
    <col min="12806" max="12807" width="0" style="1" hidden="1" customWidth="1"/>
    <col min="12808" max="12808" width="13.5703125" style="1" customWidth="1"/>
    <col min="12809" max="12810" width="0" style="1" hidden="1" customWidth="1"/>
    <col min="12811" max="12811" width="14.7109375" style="1" customWidth="1"/>
    <col min="12812" max="12813" width="0" style="1" hidden="1" customWidth="1"/>
    <col min="12814" max="12815" width="15.42578125" style="1" customWidth="1"/>
    <col min="12816" max="12816" width="17.42578125" style="1" customWidth="1"/>
    <col min="12817" max="12817" width="16.5703125" style="1" customWidth="1"/>
    <col min="12818" max="12818" width="13.140625" style="1" customWidth="1"/>
    <col min="12819" max="12819" width="12.5703125" style="1" customWidth="1"/>
    <col min="12820" max="12820" width="15.28515625" style="1" customWidth="1"/>
    <col min="12821" max="12821" width="11.7109375" style="1" customWidth="1"/>
    <col min="12822" max="12823" width="12.5703125" style="1" customWidth="1"/>
    <col min="12824" max="12824" width="12.7109375" style="1" customWidth="1"/>
    <col min="12825" max="12826" width="12.5703125" style="1" customWidth="1"/>
    <col min="12827" max="12827" width="35" style="1" customWidth="1"/>
    <col min="12828" max="12828" width="8.85546875" style="1"/>
    <col min="12829" max="12829" width="45.140625" style="1" customWidth="1"/>
    <col min="12830" max="12830" width="3.85546875" style="1" customWidth="1"/>
    <col min="12831" max="12831" width="3.7109375" style="1" customWidth="1"/>
    <col min="12832" max="13052" width="8.85546875" style="1"/>
    <col min="13053" max="13053" width="3.28515625" style="1" customWidth="1"/>
    <col min="13054" max="13054" width="57.5703125" style="1" customWidth="1"/>
    <col min="13055" max="13055" width="9.28515625" style="1" customWidth="1"/>
    <col min="13056" max="13056" width="8.5703125" style="1" customWidth="1"/>
    <col min="13057" max="13057" width="15.5703125" style="1" customWidth="1"/>
    <col min="13058" max="13059" width="0" style="1" hidden="1" customWidth="1"/>
    <col min="13060" max="13060" width="15.5703125" style="1" customWidth="1"/>
    <col min="13061" max="13061" width="12.5703125" style="1" customWidth="1"/>
    <col min="13062" max="13063" width="0" style="1" hidden="1" customWidth="1"/>
    <col min="13064" max="13064" width="13.5703125" style="1" customWidth="1"/>
    <col min="13065" max="13066" width="0" style="1" hidden="1" customWidth="1"/>
    <col min="13067" max="13067" width="14.7109375" style="1" customWidth="1"/>
    <col min="13068" max="13069" width="0" style="1" hidden="1" customWidth="1"/>
    <col min="13070" max="13071" width="15.42578125" style="1" customWidth="1"/>
    <col min="13072" max="13072" width="17.42578125" style="1" customWidth="1"/>
    <col min="13073" max="13073" width="16.5703125" style="1" customWidth="1"/>
    <col min="13074" max="13074" width="13.140625" style="1" customWidth="1"/>
    <col min="13075" max="13075" width="12.5703125" style="1" customWidth="1"/>
    <col min="13076" max="13076" width="15.28515625" style="1" customWidth="1"/>
    <col min="13077" max="13077" width="11.7109375" style="1" customWidth="1"/>
    <col min="13078" max="13079" width="12.5703125" style="1" customWidth="1"/>
    <col min="13080" max="13080" width="12.7109375" style="1" customWidth="1"/>
    <col min="13081" max="13082" width="12.5703125" style="1" customWidth="1"/>
    <col min="13083" max="13083" width="35" style="1" customWidth="1"/>
    <col min="13084" max="13084" width="8.85546875" style="1"/>
    <col min="13085" max="13085" width="45.140625" style="1" customWidth="1"/>
    <col min="13086" max="13086" width="3.85546875" style="1" customWidth="1"/>
    <col min="13087" max="13087" width="3.7109375" style="1" customWidth="1"/>
    <col min="13088" max="13308" width="8.85546875" style="1"/>
    <col min="13309" max="13309" width="3.28515625" style="1" customWidth="1"/>
    <col min="13310" max="13310" width="57.5703125" style="1" customWidth="1"/>
    <col min="13311" max="13311" width="9.28515625" style="1" customWidth="1"/>
    <col min="13312" max="13312" width="8.5703125" style="1" customWidth="1"/>
    <col min="13313" max="13313" width="15.5703125" style="1" customWidth="1"/>
    <col min="13314" max="13315" width="0" style="1" hidden="1" customWidth="1"/>
    <col min="13316" max="13316" width="15.5703125" style="1" customWidth="1"/>
    <col min="13317" max="13317" width="12.5703125" style="1" customWidth="1"/>
    <col min="13318" max="13319" width="0" style="1" hidden="1" customWidth="1"/>
    <col min="13320" max="13320" width="13.5703125" style="1" customWidth="1"/>
    <col min="13321" max="13322" width="0" style="1" hidden="1" customWidth="1"/>
    <col min="13323" max="13323" width="14.7109375" style="1" customWidth="1"/>
    <col min="13324" max="13325" width="0" style="1" hidden="1" customWidth="1"/>
    <col min="13326" max="13327" width="15.42578125" style="1" customWidth="1"/>
    <col min="13328" max="13328" width="17.42578125" style="1" customWidth="1"/>
    <col min="13329" max="13329" width="16.5703125" style="1" customWidth="1"/>
    <col min="13330" max="13330" width="13.140625" style="1" customWidth="1"/>
    <col min="13331" max="13331" width="12.5703125" style="1" customWidth="1"/>
    <col min="13332" max="13332" width="15.28515625" style="1" customWidth="1"/>
    <col min="13333" max="13333" width="11.7109375" style="1" customWidth="1"/>
    <col min="13334" max="13335" width="12.5703125" style="1" customWidth="1"/>
    <col min="13336" max="13336" width="12.7109375" style="1" customWidth="1"/>
    <col min="13337" max="13338" width="12.5703125" style="1" customWidth="1"/>
    <col min="13339" max="13339" width="35" style="1" customWidth="1"/>
    <col min="13340" max="13340" width="8.85546875" style="1"/>
    <col min="13341" max="13341" width="45.140625" style="1" customWidth="1"/>
    <col min="13342" max="13342" width="3.85546875" style="1" customWidth="1"/>
    <col min="13343" max="13343" width="3.7109375" style="1" customWidth="1"/>
    <col min="13344" max="13564" width="8.85546875" style="1"/>
    <col min="13565" max="13565" width="3.28515625" style="1" customWidth="1"/>
    <col min="13566" max="13566" width="57.5703125" style="1" customWidth="1"/>
    <col min="13567" max="13567" width="9.28515625" style="1" customWidth="1"/>
    <col min="13568" max="13568" width="8.5703125" style="1" customWidth="1"/>
    <col min="13569" max="13569" width="15.5703125" style="1" customWidth="1"/>
    <col min="13570" max="13571" width="0" style="1" hidden="1" customWidth="1"/>
    <col min="13572" max="13572" width="15.5703125" style="1" customWidth="1"/>
    <col min="13573" max="13573" width="12.5703125" style="1" customWidth="1"/>
    <col min="13574" max="13575" width="0" style="1" hidden="1" customWidth="1"/>
    <col min="13576" max="13576" width="13.5703125" style="1" customWidth="1"/>
    <col min="13577" max="13578" width="0" style="1" hidden="1" customWidth="1"/>
    <col min="13579" max="13579" width="14.7109375" style="1" customWidth="1"/>
    <col min="13580" max="13581" width="0" style="1" hidden="1" customWidth="1"/>
    <col min="13582" max="13583" width="15.42578125" style="1" customWidth="1"/>
    <col min="13584" max="13584" width="17.42578125" style="1" customWidth="1"/>
    <col min="13585" max="13585" width="16.5703125" style="1" customWidth="1"/>
    <col min="13586" max="13586" width="13.140625" style="1" customWidth="1"/>
    <col min="13587" max="13587" width="12.5703125" style="1" customWidth="1"/>
    <col min="13588" max="13588" width="15.28515625" style="1" customWidth="1"/>
    <col min="13589" max="13589" width="11.7109375" style="1" customWidth="1"/>
    <col min="13590" max="13591" width="12.5703125" style="1" customWidth="1"/>
    <col min="13592" max="13592" width="12.7109375" style="1" customWidth="1"/>
    <col min="13593" max="13594" width="12.5703125" style="1" customWidth="1"/>
    <col min="13595" max="13595" width="35" style="1" customWidth="1"/>
    <col min="13596" max="13596" width="8.85546875" style="1"/>
    <col min="13597" max="13597" width="45.140625" style="1" customWidth="1"/>
    <col min="13598" max="13598" width="3.85546875" style="1" customWidth="1"/>
    <col min="13599" max="13599" width="3.7109375" style="1" customWidth="1"/>
    <col min="13600" max="13820" width="8.85546875" style="1"/>
    <col min="13821" max="13821" width="3.28515625" style="1" customWidth="1"/>
    <col min="13822" max="13822" width="57.5703125" style="1" customWidth="1"/>
    <col min="13823" max="13823" width="9.28515625" style="1" customWidth="1"/>
    <col min="13824" max="13824" width="8.5703125" style="1" customWidth="1"/>
    <col min="13825" max="13825" width="15.5703125" style="1" customWidth="1"/>
    <col min="13826" max="13827" width="0" style="1" hidden="1" customWidth="1"/>
    <col min="13828" max="13828" width="15.5703125" style="1" customWidth="1"/>
    <col min="13829" max="13829" width="12.5703125" style="1" customWidth="1"/>
    <col min="13830" max="13831" width="0" style="1" hidden="1" customWidth="1"/>
    <col min="13832" max="13832" width="13.5703125" style="1" customWidth="1"/>
    <col min="13833" max="13834" width="0" style="1" hidden="1" customWidth="1"/>
    <col min="13835" max="13835" width="14.7109375" style="1" customWidth="1"/>
    <col min="13836" max="13837" width="0" style="1" hidden="1" customWidth="1"/>
    <col min="13838" max="13839" width="15.42578125" style="1" customWidth="1"/>
    <col min="13840" max="13840" width="17.42578125" style="1" customWidth="1"/>
    <col min="13841" max="13841" width="16.5703125" style="1" customWidth="1"/>
    <col min="13842" max="13842" width="13.140625" style="1" customWidth="1"/>
    <col min="13843" max="13843" width="12.5703125" style="1" customWidth="1"/>
    <col min="13844" max="13844" width="15.28515625" style="1" customWidth="1"/>
    <col min="13845" max="13845" width="11.7109375" style="1" customWidth="1"/>
    <col min="13846" max="13847" width="12.5703125" style="1" customWidth="1"/>
    <col min="13848" max="13848" width="12.7109375" style="1" customWidth="1"/>
    <col min="13849" max="13850" width="12.5703125" style="1" customWidth="1"/>
    <col min="13851" max="13851" width="35" style="1" customWidth="1"/>
    <col min="13852" max="13852" width="8.85546875" style="1"/>
    <col min="13853" max="13853" width="45.140625" style="1" customWidth="1"/>
    <col min="13854" max="13854" width="3.85546875" style="1" customWidth="1"/>
    <col min="13855" max="13855" width="3.7109375" style="1" customWidth="1"/>
    <col min="13856" max="14076" width="8.85546875" style="1"/>
    <col min="14077" max="14077" width="3.28515625" style="1" customWidth="1"/>
    <col min="14078" max="14078" width="57.5703125" style="1" customWidth="1"/>
    <col min="14079" max="14079" width="9.28515625" style="1" customWidth="1"/>
    <col min="14080" max="14080" width="8.5703125" style="1" customWidth="1"/>
    <col min="14081" max="14081" width="15.5703125" style="1" customWidth="1"/>
    <col min="14082" max="14083" width="0" style="1" hidden="1" customWidth="1"/>
    <col min="14084" max="14084" width="15.5703125" style="1" customWidth="1"/>
    <col min="14085" max="14085" width="12.5703125" style="1" customWidth="1"/>
    <col min="14086" max="14087" width="0" style="1" hidden="1" customWidth="1"/>
    <col min="14088" max="14088" width="13.5703125" style="1" customWidth="1"/>
    <col min="14089" max="14090" width="0" style="1" hidden="1" customWidth="1"/>
    <col min="14091" max="14091" width="14.7109375" style="1" customWidth="1"/>
    <col min="14092" max="14093" width="0" style="1" hidden="1" customWidth="1"/>
    <col min="14094" max="14095" width="15.42578125" style="1" customWidth="1"/>
    <col min="14096" max="14096" width="17.42578125" style="1" customWidth="1"/>
    <col min="14097" max="14097" width="16.5703125" style="1" customWidth="1"/>
    <col min="14098" max="14098" width="13.140625" style="1" customWidth="1"/>
    <col min="14099" max="14099" width="12.5703125" style="1" customWidth="1"/>
    <col min="14100" max="14100" width="15.28515625" style="1" customWidth="1"/>
    <col min="14101" max="14101" width="11.7109375" style="1" customWidth="1"/>
    <col min="14102" max="14103" width="12.5703125" style="1" customWidth="1"/>
    <col min="14104" max="14104" width="12.7109375" style="1" customWidth="1"/>
    <col min="14105" max="14106" width="12.5703125" style="1" customWidth="1"/>
    <col min="14107" max="14107" width="35" style="1" customWidth="1"/>
    <col min="14108" max="14108" width="8.85546875" style="1"/>
    <col min="14109" max="14109" width="45.140625" style="1" customWidth="1"/>
    <col min="14110" max="14110" width="3.85546875" style="1" customWidth="1"/>
    <col min="14111" max="14111" width="3.7109375" style="1" customWidth="1"/>
    <col min="14112" max="14332" width="8.85546875" style="1"/>
    <col min="14333" max="14333" width="3.28515625" style="1" customWidth="1"/>
    <col min="14334" max="14334" width="57.5703125" style="1" customWidth="1"/>
    <col min="14335" max="14335" width="9.28515625" style="1" customWidth="1"/>
    <col min="14336" max="14336" width="8.5703125" style="1" customWidth="1"/>
    <col min="14337" max="14337" width="15.5703125" style="1" customWidth="1"/>
    <col min="14338" max="14339" width="0" style="1" hidden="1" customWidth="1"/>
    <col min="14340" max="14340" width="15.5703125" style="1" customWidth="1"/>
    <col min="14341" max="14341" width="12.5703125" style="1" customWidth="1"/>
    <col min="14342" max="14343" width="0" style="1" hidden="1" customWidth="1"/>
    <col min="14344" max="14344" width="13.5703125" style="1" customWidth="1"/>
    <col min="14345" max="14346" width="0" style="1" hidden="1" customWidth="1"/>
    <col min="14347" max="14347" width="14.7109375" style="1" customWidth="1"/>
    <col min="14348" max="14349" width="0" style="1" hidden="1" customWidth="1"/>
    <col min="14350" max="14351" width="15.42578125" style="1" customWidth="1"/>
    <col min="14352" max="14352" width="17.42578125" style="1" customWidth="1"/>
    <col min="14353" max="14353" width="16.5703125" style="1" customWidth="1"/>
    <col min="14354" max="14354" width="13.140625" style="1" customWidth="1"/>
    <col min="14355" max="14355" width="12.5703125" style="1" customWidth="1"/>
    <col min="14356" max="14356" width="15.28515625" style="1" customWidth="1"/>
    <col min="14357" max="14357" width="11.7109375" style="1" customWidth="1"/>
    <col min="14358" max="14359" width="12.5703125" style="1" customWidth="1"/>
    <col min="14360" max="14360" width="12.7109375" style="1" customWidth="1"/>
    <col min="14361" max="14362" width="12.5703125" style="1" customWidth="1"/>
    <col min="14363" max="14363" width="35" style="1" customWidth="1"/>
    <col min="14364" max="14364" width="8.85546875" style="1"/>
    <col min="14365" max="14365" width="45.140625" style="1" customWidth="1"/>
    <col min="14366" max="14366" width="3.85546875" style="1" customWidth="1"/>
    <col min="14367" max="14367" width="3.7109375" style="1" customWidth="1"/>
    <col min="14368" max="14588" width="8.85546875" style="1"/>
    <col min="14589" max="14589" width="3.28515625" style="1" customWidth="1"/>
    <col min="14590" max="14590" width="57.5703125" style="1" customWidth="1"/>
    <col min="14591" max="14591" width="9.28515625" style="1" customWidth="1"/>
    <col min="14592" max="14592" width="8.5703125" style="1" customWidth="1"/>
    <col min="14593" max="14593" width="15.5703125" style="1" customWidth="1"/>
    <col min="14594" max="14595" width="0" style="1" hidden="1" customWidth="1"/>
    <col min="14596" max="14596" width="15.5703125" style="1" customWidth="1"/>
    <col min="14597" max="14597" width="12.5703125" style="1" customWidth="1"/>
    <col min="14598" max="14599" width="0" style="1" hidden="1" customWidth="1"/>
    <col min="14600" max="14600" width="13.5703125" style="1" customWidth="1"/>
    <col min="14601" max="14602" width="0" style="1" hidden="1" customWidth="1"/>
    <col min="14603" max="14603" width="14.7109375" style="1" customWidth="1"/>
    <col min="14604" max="14605" width="0" style="1" hidden="1" customWidth="1"/>
    <col min="14606" max="14607" width="15.42578125" style="1" customWidth="1"/>
    <col min="14608" max="14608" width="17.42578125" style="1" customWidth="1"/>
    <col min="14609" max="14609" width="16.5703125" style="1" customWidth="1"/>
    <col min="14610" max="14610" width="13.140625" style="1" customWidth="1"/>
    <col min="14611" max="14611" width="12.5703125" style="1" customWidth="1"/>
    <col min="14612" max="14612" width="15.28515625" style="1" customWidth="1"/>
    <col min="14613" max="14613" width="11.7109375" style="1" customWidth="1"/>
    <col min="14614" max="14615" width="12.5703125" style="1" customWidth="1"/>
    <col min="14616" max="14616" width="12.7109375" style="1" customWidth="1"/>
    <col min="14617" max="14618" width="12.5703125" style="1" customWidth="1"/>
    <col min="14619" max="14619" width="35" style="1" customWidth="1"/>
    <col min="14620" max="14620" width="8.85546875" style="1"/>
    <col min="14621" max="14621" width="45.140625" style="1" customWidth="1"/>
    <col min="14622" max="14622" width="3.85546875" style="1" customWidth="1"/>
    <col min="14623" max="14623" width="3.7109375" style="1" customWidth="1"/>
    <col min="14624" max="14844" width="8.85546875" style="1"/>
    <col min="14845" max="14845" width="3.28515625" style="1" customWidth="1"/>
    <col min="14846" max="14846" width="57.5703125" style="1" customWidth="1"/>
    <col min="14847" max="14847" width="9.28515625" style="1" customWidth="1"/>
    <col min="14848" max="14848" width="8.5703125" style="1" customWidth="1"/>
    <col min="14849" max="14849" width="15.5703125" style="1" customWidth="1"/>
    <col min="14850" max="14851" width="0" style="1" hidden="1" customWidth="1"/>
    <col min="14852" max="14852" width="15.5703125" style="1" customWidth="1"/>
    <col min="14853" max="14853" width="12.5703125" style="1" customWidth="1"/>
    <col min="14854" max="14855" width="0" style="1" hidden="1" customWidth="1"/>
    <col min="14856" max="14856" width="13.5703125" style="1" customWidth="1"/>
    <col min="14857" max="14858" width="0" style="1" hidden="1" customWidth="1"/>
    <col min="14859" max="14859" width="14.7109375" style="1" customWidth="1"/>
    <col min="14860" max="14861" width="0" style="1" hidden="1" customWidth="1"/>
    <col min="14862" max="14863" width="15.42578125" style="1" customWidth="1"/>
    <col min="14864" max="14864" width="17.42578125" style="1" customWidth="1"/>
    <col min="14865" max="14865" width="16.5703125" style="1" customWidth="1"/>
    <col min="14866" max="14866" width="13.140625" style="1" customWidth="1"/>
    <col min="14867" max="14867" width="12.5703125" style="1" customWidth="1"/>
    <col min="14868" max="14868" width="15.28515625" style="1" customWidth="1"/>
    <col min="14869" max="14869" width="11.7109375" style="1" customWidth="1"/>
    <col min="14870" max="14871" width="12.5703125" style="1" customWidth="1"/>
    <col min="14872" max="14872" width="12.7109375" style="1" customWidth="1"/>
    <col min="14873" max="14874" width="12.5703125" style="1" customWidth="1"/>
    <col min="14875" max="14875" width="35" style="1" customWidth="1"/>
    <col min="14876" max="14876" width="8.85546875" style="1"/>
    <col min="14877" max="14877" width="45.140625" style="1" customWidth="1"/>
    <col min="14878" max="14878" width="3.85546875" style="1" customWidth="1"/>
    <col min="14879" max="14879" width="3.7109375" style="1" customWidth="1"/>
    <col min="14880" max="15100" width="8.85546875" style="1"/>
    <col min="15101" max="15101" width="3.28515625" style="1" customWidth="1"/>
    <col min="15102" max="15102" width="57.5703125" style="1" customWidth="1"/>
    <col min="15103" max="15103" width="9.28515625" style="1" customWidth="1"/>
    <col min="15104" max="15104" width="8.5703125" style="1" customWidth="1"/>
    <col min="15105" max="15105" width="15.5703125" style="1" customWidth="1"/>
    <col min="15106" max="15107" width="0" style="1" hidden="1" customWidth="1"/>
    <col min="15108" max="15108" width="15.5703125" style="1" customWidth="1"/>
    <col min="15109" max="15109" width="12.5703125" style="1" customWidth="1"/>
    <col min="15110" max="15111" width="0" style="1" hidden="1" customWidth="1"/>
    <col min="15112" max="15112" width="13.5703125" style="1" customWidth="1"/>
    <col min="15113" max="15114" width="0" style="1" hidden="1" customWidth="1"/>
    <col min="15115" max="15115" width="14.7109375" style="1" customWidth="1"/>
    <col min="15116" max="15117" width="0" style="1" hidden="1" customWidth="1"/>
    <col min="15118" max="15119" width="15.42578125" style="1" customWidth="1"/>
    <col min="15120" max="15120" width="17.42578125" style="1" customWidth="1"/>
    <col min="15121" max="15121" width="16.5703125" style="1" customWidth="1"/>
    <col min="15122" max="15122" width="13.140625" style="1" customWidth="1"/>
    <col min="15123" max="15123" width="12.5703125" style="1" customWidth="1"/>
    <col min="15124" max="15124" width="15.28515625" style="1" customWidth="1"/>
    <col min="15125" max="15125" width="11.7109375" style="1" customWidth="1"/>
    <col min="15126" max="15127" width="12.5703125" style="1" customWidth="1"/>
    <col min="15128" max="15128" width="12.7109375" style="1" customWidth="1"/>
    <col min="15129" max="15130" width="12.5703125" style="1" customWidth="1"/>
    <col min="15131" max="15131" width="35" style="1" customWidth="1"/>
    <col min="15132" max="15132" width="8.85546875" style="1"/>
    <col min="15133" max="15133" width="45.140625" style="1" customWidth="1"/>
    <col min="15134" max="15134" width="3.85546875" style="1" customWidth="1"/>
    <col min="15135" max="15135" width="3.7109375" style="1" customWidth="1"/>
    <col min="15136" max="15356" width="8.85546875" style="1"/>
    <col min="15357" max="15357" width="3.28515625" style="1" customWidth="1"/>
    <col min="15358" max="15358" width="57.5703125" style="1" customWidth="1"/>
    <col min="15359" max="15359" width="9.28515625" style="1" customWidth="1"/>
    <col min="15360" max="15360" width="8.5703125" style="1" customWidth="1"/>
    <col min="15361" max="15361" width="15.5703125" style="1" customWidth="1"/>
    <col min="15362" max="15363" width="0" style="1" hidden="1" customWidth="1"/>
    <col min="15364" max="15364" width="15.5703125" style="1" customWidth="1"/>
    <col min="15365" max="15365" width="12.5703125" style="1" customWidth="1"/>
    <col min="15366" max="15367" width="0" style="1" hidden="1" customWidth="1"/>
    <col min="15368" max="15368" width="13.5703125" style="1" customWidth="1"/>
    <col min="15369" max="15370" width="0" style="1" hidden="1" customWidth="1"/>
    <col min="15371" max="15371" width="14.7109375" style="1" customWidth="1"/>
    <col min="15372" max="15373" width="0" style="1" hidden="1" customWidth="1"/>
    <col min="15374" max="15375" width="15.42578125" style="1" customWidth="1"/>
    <col min="15376" max="15376" width="17.42578125" style="1" customWidth="1"/>
    <col min="15377" max="15377" width="16.5703125" style="1" customWidth="1"/>
    <col min="15378" max="15378" width="13.140625" style="1" customWidth="1"/>
    <col min="15379" max="15379" width="12.5703125" style="1" customWidth="1"/>
    <col min="15380" max="15380" width="15.28515625" style="1" customWidth="1"/>
    <col min="15381" max="15381" width="11.7109375" style="1" customWidth="1"/>
    <col min="15382" max="15383" width="12.5703125" style="1" customWidth="1"/>
    <col min="15384" max="15384" width="12.7109375" style="1" customWidth="1"/>
    <col min="15385" max="15386" width="12.5703125" style="1" customWidth="1"/>
    <col min="15387" max="15387" width="35" style="1" customWidth="1"/>
    <col min="15388" max="15388" width="8.85546875" style="1"/>
    <col min="15389" max="15389" width="45.140625" style="1" customWidth="1"/>
    <col min="15390" max="15390" width="3.85546875" style="1" customWidth="1"/>
    <col min="15391" max="15391" width="3.7109375" style="1" customWidth="1"/>
    <col min="15392" max="15612" width="8.85546875" style="1"/>
    <col min="15613" max="15613" width="3.28515625" style="1" customWidth="1"/>
    <col min="15614" max="15614" width="57.5703125" style="1" customWidth="1"/>
    <col min="15615" max="15615" width="9.28515625" style="1" customWidth="1"/>
    <col min="15616" max="15616" width="8.5703125" style="1" customWidth="1"/>
    <col min="15617" max="15617" width="15.5703125" style="1" customWidth="1"/>
    <col min="15618" max="15619" width="0" style="1" hidden="1" customWidth="1"/>
    <col min="15620" max="15620" width="15.5703125" style="1" customWidth="1"/>
    <col min="15621" max="15621" width="12.5703125" style="1" customWidth="1"/>
    <col min="15622" max="15623" width="0" style="1" hidden="1" customWidth="1"/>
    <col min="15624" max="15624" width="13.5703125" style="1" customWidth="1"/>
    <col min="15625" max="15626" width="0" style="1" hidden="1" customWidth="1"/>
    <col min="15627" max="15627" width="14.7109375" style="1" customWidth="1"/>
    <col min="15628" max="15629" width="0" style="1" hidden="1" customWidth="1"/>
    <col min="15630" max="15631" width="15.42578125" style="1" customWidth="1"/>
    <col min="15632" max="15632" width="17.42578125" style="1" customWidth="1"/>
    <col min="15633" max="15633" width="16.5703125" style="1" customWidth="1"/>
    <col min="15634" max="15634" width="13.140625" style="1" customWidth="1"/>
    <col min="15635" max="15635" width="12.5703125" style="1" customWidth="1"/>
    <col min="15636" max="15636" width="15.28515625" style="1" customWidth="1"/>
    <col min="15637" max="15637" width="11.7109375" style="1" customWidth="1"/>
    <col min="15638" max="15639" width="12.5703125" style="1" customWidth="1"/>
    <col min="15640" max="15640" width="12.7109375" style="1" customWidth="1"/>
    <col min="15641" max="15642" width="12.5703125" style="1" customWidth="1"/>
    <col min="15643" max="15643" width="35" style="1" customWidth="1"/>
    <col min="15644" max="15644" width="8.85546875" style="1"/>
    <col min="15645" max="15645" width="45.140625" style="1" customWidth="1"/>
    <col min="15646" max="15646" width="3.85546875" style="1" customWidth="1"/>
    <col min="15647" max="15647" width="3.7109375" style="1" customWidth="1"/>
    <col min="15648" max="15868" width="8.85546875" style="1"/>
    <col min="15869" max="15869" width="3.28515625" style="1" customWidth="1"/>
    <col min="15870" max="15870" width="57.5703125" style="1" customWidth="1"/>
    <col min="15871" max="15871" width="9.28515625" style="1" customWidth="1"/>
    <col min="15872" max="15872" width="8.5703125" style="1" customWidth="1"/>
    <col min="15873" max="15873" width="15.5703125" style="1" customWidth="1"/>
    <col min="15874" max="15875" width="0" style="1" hidden="1" customWidth="1"/>
    <col min="15876" max="15876" width="15.5703125" style="1" customWidth="1"/>
    <col min="15877" max="15877" width="12.5703125" style="1" customWidth="1"/>
    <col min="15878" max="15879" width="0" style="1" hidden="1" customWidth="1"/>
    <col min="15880" max="15880" width="13.5703125" style="1" customWidth="1"/>
    <col min="15881" max="15882" width="0" style="1" hidden="1" customWidth="1"/>
    <col min="15883" max="15883" width="14.7109375" style="1" customWidth="1"/>
    <col min="15884" max="15885" width="0" style="1" hidden="1" customWidth="1"/>
    <col min="15886" max="15887" width="15.42578125" style="1" customWidth="1"/>
    <col min="15888" max="15888" width="17.42578125" style="1" customWidth="1"/>
    <col min="15889" max="15889" width="16.5703125" style="1" customWidth="1"/>
    <col min="15890" max="15890" width="13.140625" style="1" customWidth="1"/>
    <col min="15891" max="15891" width="12.5703125" style="1" customWidth="1"/>
    <col min="15892" max="15892" width="15.28515625" style="1" customWidth="1"/>
    <col min="15893" max="15893" width="11.7109375" style="1" customWidth="1"/>
    <col min="15894" max="15895" width="12.5703125" style="1" customWidth="1"/>
    <col min="15896" max="15896" width="12.7109375" style="1" customWidth="1"/>
    <col min="15897" max="15898" width="12.5703125" style="1" customWidth="1"/>
    <col min="15899" max="15899" width="35" style="1" customWidth="1"/>
    <col min="15900" max="15900" width="8.85546875" style="1"/>
    <col min="15901" max="15901" width="45.140625" style="1" customWidth="1"/>
    <col min="15902" max="15902" width="3.85546875" style="1" customWidth="1"/>
    <col min="15903" max="15903" width="3.7109375" style="1" customWidth="1"/>
    <col min="15904" max="16124" width="8.85546875" style="1"/>
    <col min="16125" max="16125" width="3.28515625" style="1" customWidth="1"/>
    <col min="16126" max="16126" width="57.5703125" style="1" customWidth="1"/>
    <col min="16127" max="16127" width="9.28515625" style="1" customWidth="1"/>
    <col min="16128" max="16128" width="8.5703125" style="1" customWidth="1"/>
    <col min="16129" max="16129" width="15.5703125" style="1" customWidth="1"/>
    <col min="16130" max="16131" width="0" style="1" hidden="1" customWidth="1"/>
    <col min="16132" max="16132" width="15.5703125" style="1" customWidth="1"/>
    <col min="16133" max="16133" width="12.5703125" style="1" customWidth="1"/>
    <col min="16134" max="16135" width="0" style="1" hidden="1" customWidth="1"/>
    <col min="16136" max="16136" width="13.5703125" style="1" customWidth="1"/>
    <col min="16137" max="16138" width="0" style="1" hidden="1" customWidth="1"/>
    <col min="16139" max="16139" width="14.7109375" style="1" customWidth="1"/>
    <col min="16140" max="16141" width="0" style="1" hidden="1" customWidth="1"/>
    <col min="16142" max="16143" width="15.42578125" style="1" customWidth="1"/>
    <col min="16144" max="16144" width="17.42578125" style="1" customWidth="1"/>
    <col min="16145" max="16145" width="16.5703125" style="1" customWidth="1"/>
    <col min="16146" max="16146" width="13.140625" style="1" customWidth="1"/>
    <col min="16147" max="16147" width="12.5703125" style="1" customWidth="1"/>
    <col min="16148" max="16148" width="15.28515625" style="1" customWidth="1"/>
    <col min="16149" max="16149" width="11.7109375" style="1" customWidth="1"/>
    <col min="16150" max="16151" width="12.5703125" style="1" customWidth="1"/>
    <col min="16152" max="16152" width="12.7109375" style="1" customWidth="1"/>
    <col min="16153" max="16154" width="12.5703125" style="1" customWidth="1"/>
    <col min="16155" max="16155" width="35" style="1" customWidth="1"/>
    <col min="16156" max="16156" width="8.85546875" style="1"/>
    <col min="16157" max="16157" width="45.140625" style="1" customWidth="1"/>
    <col min="16158" max="16158" width="3.85546875" style="1" customWidth="1"/>
    <col min="16159" max="16159" width="3.7109375" style="1" customWidth="1"/>
    <col min="16160" max="16384" width="8.85546875" style="1"/>
  </cols>
  <sheetData>
    <row r="1" spans="1:237" ht="40.700000000000003" customHeight="1" x14ac:dyDescent="0.25">
      <c r="B1" s="262" t="s">
        <v>0</v>
      </c>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row>
    <row r="2" spans="1:237" x14ac:dyDescent="0.25">
      <c r="B2" s="2"/>
      <c r="C2" s="2"/>
      <c r="D2" s="2"/>
      <c r="E2" s="2"/>
      <c r="F2" s="2"/>
      <c r="G2" s="2"/>
      <c r="H2" s="2"/>
      <c r="I2" s="3"/>
      <c r="J2" s="2"/>
      <c r="K2" s="3"/>
      <c r="L2" s="2"/>
      <c r="M2" s="4"/>
      <c r="N2" s="2"/>
      <c r="O2" s="4"/>
      <c r="P2" s="4"/>
      <c r="Q2" s="2"/>
      <c r="R2" s="2"/>
      <c r="S2" s="3"/>
      <c r="T2" s="3"/>
      <c r="U2" s="2"/>
      <c r="V2" s="4"/>
      <c r="W2" s="4"/>
      <c r="X2" s="2"/>
      <c r="Y2" s="4"/>
      <c r="Z2" s="4"/>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row>
    <row r="3" spans="1:237" x14ac:dyDescent="0.25">
      <c r="B3" s="5"/>
      <c r="C3" s="5"/>
      <c r="D3" s="5"/>
      <c r="E3" s="6"/>
      <c r="F3" s="5"/>
      <c r="G3" s="5"/>
      <c r="H3" s="5"/>
      <c r="I3" s="7"/>
      <c r="J3" s="5"/>
      <c r="K3" s="7"/>
      <c r="L3" s="5"/>
      <c r="M3" s="8"/>
      <c r="N3" s="5"/>
      <c r="O3" s="8"/>
      <c r="P3" s="8"/>
      <c r="Q3" s="5"/>
      <c r="R3" s="5"/>
      <c r="S3" s="7"/>
      <c r="T3" s="7"/>
      <c r="U3" s="5"/>
      <c r="V3" s="8"/>
      <c r="W3" s="8"/>
      <c r="X3" s="5"/>
      <c r="Y3" s="8"/>
      <c r="Z3" s="8"/>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row>
    <row r="4" spans="1:237" x14ac:dyDescent="0.25">
      <c r="B4" s="9" t="s">
        <v>1</v>
      </c>
      <c r="C4" s="9" t="s">
        <v>2</v>
      </c>
      <c r="D4" s="5"/>
      <c r="E4" s="6"/>
      <c r="F4" s="5"/>
      <c r="G4" s="5"/>
      <c r="H4" s="5"/>
      <c r="I4" s="7"/>
      <c r="J4" s="5"/>
      <c r="K4" s="7"/>
      <c r="L4" s="5"/>
      <c r="M4" s="8"/>
      <c r="N4" s="5"/>
      <c r="O4" s="8"/>
      <c r="P4" s="8"/>
      <c r="Q4" s="5"/>
      <c r="R4" s="5"/>
      <c r="S4" s="7"/>
      <c r="T4" s="7"/>
      <c r="U4" s="5"/>
      <c r="V4" s="8"/>
      <c r="W4" s="8"/>
      <c r="X4" s="5"/>
      <c r="Y4" s="8"/>
      <c r="Z4" s="8"/>
      <c r="AA4" s="5"/>
      <c r="AB4" s="5"/>
      <c r="AC4" s="5"/>
      <c r="AD4" s="5"/>
      <c r="AE4" s="5"/>
      <c r="AF4" s="5"/>
      <c r="AG4" s="5"/>
      <c r="AH4" s="5"/>
      <c r="AI4" s="5"/>
      <c r="AJ4" s="5"/>
      <c r="AK4" s="5"/>
      <c r="AL4" s="5"/>
      <c r="AM4" s="5"/>
      <c r="AN4" s="5"/>
      <c r="AO4" s="5"/>
      <c r="AP4" s="5"/>
      <c r="AQ4" s="5"/>
      <c r="AR4" s="5"/>
      <c r="AS4" s="5"/>
      <c r="AT4" s="5"/>
      <c r="AU4" s="5"/>
      <c r="AV4" s="5"/>
      <c r="AW4" s="5"/>
      <c r="AX4" s="5"/>
      <c r="AY4" s="9" t="s">
        <v>2</v>
      </c>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row>
    <row r="5" spans="1:237" x14ac:dyDescent="0.25">
      <c r="B5" s="5"/>
      <c r="C5" s="9" t="s">
        <v>3</v>
      </c>
      <c r="D5" s="5"/>
      <c r="E5" s="6"/>
      <c r="F5" s="5"/>
      <c r="G5" s="5"/>
      <c r="H5" s="5"/>
      <c r="I5" s="7"/>
      <c r="J5" s="5"/>
      <c r="K5" s="7"/>
      <c r="L5" s="5"/>
      <c r="M5" s="8"/>
      <c r="N5" s="5"/>
      <c r="O5" s="8"/>
      <c r="P5" s="8"/>
      <c r="Q5" s="5"/>
      <c r="R5" s="5"/>
      <c r="S5" s="7"/>
      <c r="T5" s="7"/>
      <c r="U5" s="5"/>
      <c r="V5" s="8"/>
      <c r="W5" s="8"/>
      <c r="X5" s="5"/>
      <c r="Y5" s="8"/>
      <c r="Z5" s="8"/>
      <c r="AA5" s="5"/>
      <c r="AB5" s="5"/>
      <c r="AC5" s="5"/>
      <c r="AD5" s="5"/>
      <c r="AE5" s="5"/>
      <c r="AF5" s="5"/>
      <c r="AG5" s="5"/>
      <c r="AH5" s="5"/>
      <c r="AI5" s="5"/>
      <c r="AJ5" s="5"/>
      <c r="AK5" s="5"/>
      <c r="AL5" s="5"/>
      <c r="AM5" s="5"/>
      <c r="AN5" s="5"/>
      <c r="AO5" s="5"/>
      <c r="AP5" s="5"/>
      <c r="AQ5" s="5"/>
      <c r="AR5" s="5"/>
      <c r="AS5" s="5"/>
      <c r="AT5" s="5"/>
      <c r="AU5" s="5"/>
      <c r="AV5" s="5"/>
      <c r="AW5" s="5"/>
      <c r="AX5" s="5"/>
      <c r="AY5" s="9" t="s">
        <v>3</v>
      </c>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row>
    <row r="6" spans="1:237" x14ac:dyDescent="0.25">
      <c r="B6" s="9" t="s">
        <v>4</v>
      </c>
      <c r="C6" s="9" t="s">
        <v>5</v>
      </c>
      <c r="D6" s="5"/>
      <c r="E6" s="6"/>
      <c r="F6" s="5"/>
      <c r="G6" s="5"/>
      <c r="H6" s="5"/>
      <c r="I6" s="7"/>
      <c r="J6" s="5"/>
      <c r="K6" s="7"/>
      <c r="L6" s="5"/>
      <c r="M6" s="8"/>
      <c r="N6" s="5"/>
      <c r="O6" s="8"/>
      <c r="P6" s="8"/>
      <c r="Q6" s="5"/>
      <c r="R6" s="5"/>
      <c r="S6" s="7"/>
      <c r="T6" s="7"/>
      <c r="U6" s="5"/>
      <c r="V6" s="8"/>
      <c r="W6" s="8"/>
      <c r="X6" s="5"/>
      <c r="Y6" s="8"/>
      <c r="Z6" s="8"/>
      <c r="AA6" s="5"/>
      <c r="AB6" s="5"/>
      <c r="AC6" s="10" t="s">
        <v>6</v>
      </c>
      <c r="AD6" s="10">
        <v>5018054863</v>
      </c>
      <c r="AE6" s="10" t="s">
        <v>7</v>
      </c>
      <c r="AF6" s="10"/>
      <c r="AG6" s="10"/>
      <c r="AH6" s="10"/>
      <c r="AI6" s="10"/>
      <c r="AJ6" s="5"/>
      <c r="AK6" s="5"/>
      <c r="AL6" s="5"/>
      <c r="AM6" s="5"/>
      <c r="AN6" s="5"/>
      <c r="AO6" s="5"/>
      <c r="AP6" s="5"/>
      <c r="AQ6" s="5"/>
      <c r="AR6" s="5"/>
      <c r="AS6" s="5"/>
      <c r="AT6" s="5"/>
      <c r="AU6" s="5"/>
      <c r="AV6" s="5"/>
      <c r="AW6" s="5"/>
      <c r="AX6" s="5"/>
      <c r="AY6" s="9" t="s">
        <v>5</v>
      </c>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row>
    <row r="7" spans="1:237" x14ac:dyDescent="0.25">
      <c r="B7" s="9" t="s">
        <v>8</v>
      </c>
      <c r="C7" s="9" t="s">
        <v>9</v>
      </c>
      <c r="D7" s="5"/>
      <c r="E7" s="6"/>
      <c r="F7" s="5"/>
      <c r="G7" s="5"/>
      <c r="H7" s="5"/>
      <c r="I7" s="7"/>
      <c r="J7" s="5"/>
      <c r="K7" s="7"/>
      <c r="L7" s="5"/>
      <c r="M7" s="8"/>
      <c r="N7" s="5"/>
      <c r="O7" s="8"/>
      <c r="P7" s="8"/>
      <c r="Q7" s="5"/>
      <c r="R7" s="5"/>
      <c r="S7" s="7"/>
      <c r="T7" s="7"/>
      <c r="U7" s="5"/>
      <c r="V7" s="8"/>
      <c r="W7" s="8"/>
      <c r="X7" s="5"/>
      <c r="Y7" s="8"/>
      <c r="Z7" s="8"/>
      <c r="AA7" s="5"/>
      <c r="AB7" s="5"/>
      <c r="AC7" s="10" t="s">
        <v>10</v>
      </c>
      <c r="AD7" s="10">
        <v>7709571825</v>
      </c>
      <c r="AE7" s="10" t="s">
        <v>11</v>
      </c>
      <c r="AF7" s="10"/>
      <c r="AG7" s="10"/>
      <c r="AH7" s="10"/>
      <c r="AI7" s="10"/>
      <c r="AJ7" s="5"/>
      <c r="AK7" s="5"/>
      <c r="AL7" s="5"/>
      <c r="AM7" s="5"/>
      <c r="AN7" s="5"/>
      <c r="AO7" s="5"/>
      <c r="AP7" s="5"/>
      <c r="AQ7" s="5"/>
      <c r="AR7" s="5"/>
      <c r="AS7" s="5"/>
      <c r="AT7" s="5"/>
      <c r="AU7" s="5"/>
      <c r="AV7" s="5"/>
      <c r="AW7" s="5"/>
      <c r="AX7" s="5"/>
      <c r="AY7" s="9" t="s">
        <v>9</v>
      </c>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row>
    <row r="8" spans="1:237" x14ac:dyDescent="0.25">
      <c r="B8" s="5"/>
      <c r="C8" s="5"/>
      <c r="D8" s="5"/>
      <c r="E8" s="6"/>
      <c r="F8" s="5"/>
      <c r="G8" s="5"/>
      <c r="H8" s="5"/>
      <c r="I8" s="7"/>
      <c r="J8" s="5"/>
      <c r="K8" s="7"/>
      <c r="L8" s="5"/>
      <c r="M8" s="8"/>
      <c r="N8" s="5"/>
      <c r="O8" s="8"/>
      <c r="P8" s="8"/>
      <c r="Q8" s="5"/>
      <c r="R8" s="5"/>
      <c r="S8" s="7"/>
      <c r="T8" s="7"/>
      <c r="U8" s="5"/>
      <c r="V8" s="8"/>
      <c r="W8" s="8"/>
      <c r="X8" s="5"/>
      <c r="Y8" s="8"/>
      <c r="Z8" s="8"/>
      <c r="AA8" s="5"/>
      <c r="AB8" s="5"/>
      <c r="AC8" s="10" t="s">
        <v>12</v>
      </c>
      <c r="AD8" s="10"/>
      <c r="AE8" s="10"/>
      <c r="AF8" s="10"/>
      <c r="AG8" s="10"/>
      <c r="AH8" s="10"/>
      <c r="AI8" s="10"/>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11"/>
      <c r="HN8" s="11"/>
      <c r="HO8" s="11"/>
      <c r="HP8" s="11"/>
      <c r="HQ8" s="11"/>
      <c r="HR8" s="11"/>
      <c r="HS8" s="11"/>
      <c r="HT8" s="11"/>
      <c r="HU8" s="11"/>
      <c r="HV8" s="11"/>
      <c r="HW8" s="11"/>
      <c r="HX8" s="11"/>
      <c r="HY8" s="11"/>
      <c r="HZ8" s="11"/>
      <c r="IA8" s="11"/>
      <c r="IB8" s="11"/>
      <c r="IC8" s="11"/>
    </row>
    <row r="9" spans="1:237" s="12" customFormat="1" ht="33.950000000000003" customHeight="1" x14ac:dyDescent="0.25">
      <c r="B9" s="13" t="s">
        <v>13</v>
      </c>
      <c r="C9" s="263" t="s">
        <v>14</v>
      </c>
      <c r="D9" s="264"/>
      <c r="E9" s="264"/>
      <c r="F9" s="265"/>
      <c r="G9" s="14"/>
      <c r="H9" s="14"/>
      <c r="I9" s="15"/>
      <c r="J9" s="14"/>
      <c r="K9" s="15"/>
      <c r="L9" s="14"/>
      <c r="M9" s="16"/>
      <c r="N9" s="14"/>
      <c r="O9" s="16"/>
      <c r="P9" s="16"/>
      <c r="Q9" s="14"/>
      <c r="R9" s="14"/>
      <c r="S9" s="15"/>
      <c r="T9" s="15"/>
      <c r="U9" s="14"/>
      <c r="V9" s="16"/>
      <c r="W9" s="16"/>
      <c r="X9" s="14"/>
      <c r="Y9" s="16"/>
      <c r="Z9" s="16"/>
      <c r="AA9" s="14"/>
      <c r="AB9" s="14"/>
      <c r="AC9" s="17" t="s">
        <v>15</v>
      </c>
      <c r="AD9" s="17"/>
      <c r="AE9" s="17"/>
      <c r="AF9" s="17"/>
      <c r="AG9" s="17"/>
      <c r="AH9" s="17"/>
      <c r="AI9" s="17"/>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266"/>
      <c r="GH9" s="266"/>
      <c r="GI9" s="266"/>
      <c r="GJ9" s="266"/>
      <c r="GK9" s="266"/>
      <c r="GL9" s="266"/>
      <c r="GM9" s="266"/>
      <c r="GN9" s="266"/>
      <c r="GO9" s="266"/>
      <c r="GP9" s="266"/>
      <c r="GQ9" s="266"/>
      <c r="GR9" s="266"/>
      <c r="GS9" s="266"/>
      <c r="GT9" s="266"/>
      <c r="GU9" s="266"/>
      <c r="GV9" s="266"/>
      <c r="GW9" s="266"/>
      <c r="GX9" s="266"/>
      <c r="GY9" s="266"/>
      <c r="GZ9" s="266"/>
      <c r="HA9" s="266"/>
      <c r="HB9" s="266"/>
      <c r="HC9" s="266"/>
      <c r="HD9" s="266"/>
      <c r="HE9" s="266"/>
      <c r="HF9" s="266"/>
      <c r="HG9" s="266"/>
      <c r="HH9" s="266"/>
      <c r="HI9" s="266"/>
      <c r="HJ9" s="266"/>
      <c r="HK9" s="266"/>
      <c r="HL9" s="266"/>
      <c r="HM9" s="266"/>
      <c r="HN9" s="266"/>
      <c r="HO9" s="266"/>
      <c r="HP9" s="266"/>
      <c r="HQ9" s="266"/>
      <c r="HR9" s="266"/>
      <c r="HS9" s="266"/>
      <c r="HT9" s="266"/>
      <c r="HU9" s="266"/>
      <c r="HV9" s="266"/>
      <c r="HW9" s="266"/>
      <c r="HX9" s="266"/>
      <c r="HY9" s="266"/>
      <c r="HZ9" s="266"/>
      <c r="IA9" s="266"/>
      <c r="IB9" s="266"/>
      <c r="IC9" s="266"/>
    </row>
    <row r="10" spans="1:237" x14ac:dyDescent="0.25">
      <c r="B10" s="9" t="s">
        <v>16</v>
      </c>
      <c r="C10" s="267">
        <f>IF(C9=AC6,AD6,AD7)</f>
        <v>7709571825</v>
      </c>
      <c r="D10" s="268"/>
      <c r="E10" s="268"/>
      <c r="F10" s="268"/>
      <c r="G10" s="268"/>
      <c r="H10" s="5"/>
      <c r="I10" s="7"/>
      <c r="J10" s="5"/>
      <c r="K10" s="7"/>
      <c r="L10" s="5"/>
      <c r="M10" s="8"/>
      <c r="N10" s="5"/>
      <c r="O10" s="8"/>
      <c r="P10" s="8"/>
      <c r="Q10" s="5"/>
      <c r="R10" s="5"/>
      <c r="S10" s="7"/>
      <c r="T10" s="7"/>
      <c r="U10" s="5"/>
      <c r="V10" s="8"/>
      <c r="W10" s="8"/>
      <c r="X10" s="5"/>
      <c r="Y10" s="8"/>
      <c r="Z10" s="8"/>
      <c r="AA10" s="5"/>
      <c r="AB10" s="5"/>
      <c r="AC10" s="10" t="s">
        <v>17</v>
      </c>
      <c r="AD10" s="10"/>
      <c r="AE10" s="10"/>
      <c r="AF10" s="10"/>
      <c r="AG10" s="10"/>
      <c r="AH10" s="10"/>
      <c r="AI10" s="10"/>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259"/>
      <c r="GH10" s="259"/>
      <c r="GI10" s="259"/>
      <c r="GJ10" s="259"/>
      <c r="GK10" s="259"/>
      <c r="GL10" s="259"/>
      <c r="GM10" s="259"/>
      <c r="GN10" s="259"/>
      <c r="GO10" s="259"/>
      <c r="GP10" s="259"/>
      <c r="GQ10" s="259"/>
      <c r="GR10" s="259"/>
      <c r="GS10" s="259"/>
      <c r="GT10" s="259"/>
      <c r="GU10" s="259"/>
      <c r="GV10" s="259"/>
      <c r="GW10" s="259"/>
      <c r="GX10" s="259"/>
      <c r="GY10" s="259"/>
      <c r="GZ10" s="259"/>
      <c r="HA10" s="259"/>
      <c r="HB10" s="259"/>
      <c r="HC10" s="259"/>
      <c r="HD10" s="259"/>
      <c r="HE10" s="259"/>
      <c r="HF10" s="259"/>
      <c r="HG10" s="259"/>
      <c r="HH10" s="259"/>
      <c r="HI10" s="259"/>
      <c r="HJ10" s="259"/>
      <c r="HK10" s="259"/>
      <c r="HL10" s="259"/>
      <c r="HM10" s="259"/>
      <c r="HN10" s="259"/>
      <c r="HO10" s="259"/>
      <c r="HP10" s="259"/>
      <c r="HQ10" s="259"/>
      <c r="HR10" s="259"/>
      <c r="HS10" s="259"/>
      <c r="HT10" s="259"/>
      <c r="HU10" s="259"/>
      <c r="HV10" s="259"/>
      <c r="HW10" s="259"/>
      <c r="HX10" s="259"/>
      <c r="HY10" s="259"/>
      <c r="HZ10" s="259"/>
      <c r="IA10" s="259"/>
      <c r="IB10" s="259"/>
      <c r="IC10" s="259"/>
    </row>
    <row r="11" spans="1:237" x14ac:dyDescent="0.25">
      <c r="B11" s="9" t="s">
        <v>18</v>
      </c>
      <c r="C11" s="269" t="s">
        <v>7</v>
      </c>
      <c r="D11" s="270"/>
      <c r="E11" s="270"/>
      <c r="F11" s="270"/>
      <c r="G11" s="270"/>
      <c r="H11" s="270"/>
      <c r="I11" s="7"/>
      <c r="J11" s="5"/>
      <c r="K11" s="7"/>
      <c r="L11" s="5"/>
      <c r="M11" s="8"/>
      <c r="N11" s="5"/>
      <c r="O11" s="8"/>
      <c r="P11" s="8"/>
      <c r="Q11" s="5"/>
      <c r="R11" s="5"/>
      <c r="S11" s="7"/>
      <c r="T11" s="7"/>
      <c r="U11" s="5"/>
      <c r="V11" s="8"/>
      <c r="W11" s="8"/>
      <c r="X11" s="5"/>
      <c r="Y11" s="8"/>
      <c r="Z11" s="8"/>
      <c r="AA11" s="5"/>
      <c r="AB11" s="5"/>
      <c r="AC11" s="10" t="s">
        <v>19</v>
      </c>
      <c r="AD11" s="10"/>
      <c r="AE11" s="10"/>
      <c r="AF11" s="10"/>
      <c r="AG11" s="10"/>
      <c r="AH11" s="10"/>
      <c r="AI11" s="10"/>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259"/>
      <c r="GH11" s="259"/>
      <c r="GI11" s="259"/>
      <c r="GJ11" s="259"/>
      <c r="GK11" s="259"/>
      <c r="GL11" s="259"/>
      <c r="GM11" s="259"/>
      <c r="GN11" s="259"/>
      <c r="GO11" s="259"/>
      <c r="GP11" s="259"/>
      <c r="GQ11" s="259"/>
      <c r="GR11" s="259"/>
      <c r="GS11" s="259"/>
      <c r="GT11" s="259"/>
      <c r="GU11" s="259"/>
      <c r="GV11" s="259"/>
      <c r="GW11" s="259"/>
      <c r="GX11" s="259"/>
      <c r="GY11" s="259"/>
      <c r="GZ11" s="259"/>
      <c r="HA11" s="259"/>
      <c r="HB11" s="259"/>
      <c r="HC11" s="259"/>
      <c r="HD11" s="259"/>
      <c r="HE11" s="259"/>
      <c r="HF11" s="259"/>
      <c r="HG11" s="259"/>
      <c r="HH11" s="259"/>
      <c r="HI11" s="259"/>
      <c r="HJ11" s="259"/>
      <c r="HK11" s="259"/>
      <c r="HL11" s="259"/>
      <c r="HM11" s="259"/>
      <c r="HN11" s="259"/>
      <c r="HO11" s="259"/>
      <c r="HP11" s="259"/>
      <c r="HQ11" s="259"/>
      <c r="HR11" s="259"/>
      <c r="HS11" s="259"/>
      <c r="HT11" s="259"/>
      <c r="HU11" s="259"/>
      <c r="HV11" s="259"/>
      <c r="HW11" s="259"/>
      <c r="HX11" s="259"/>
      <c r="HY11" s="259"/>
      <c r="HZ11" s="259"/>
      <c r="IA11" s="259"/>
      <c r="IB11" s="259"/>
      <c r="IC11" s="259"/>
    </row>
    <row r="12" spans="1:237" x14ac:dyDescent="0.25">
      <c r="B12" s="9" t="s">
        <v>20</v>
      </c>
      <c r="C12" s="257" t="s">
        <v>19</v>
      </c>
      <c r="D12" s="258"/>
      <c r="E12" s="258"/>
      <c r="G12" s="5"/>
      <c r="H12" s="5"/>
      <c r="I12" s="7"/>
      <c r="J12" s="5"/>
      <c r="K12" s="7"/>
      <c r="L12" s="5"/>
      <c r="M12" s="8"/>
      <c r="N12" s="5"/>
      <c r="O12" s="8"/>
      <c r="P12" s="8"/>
      <c r="Q12" s="5"/>
      <c r="R12" s="5"/>
      <c r="S12" s="7"/>
      <c r="T12" s="7"/>
      <c r="U12" s="5"/>
      <c r="V12" s="8"/>
      <c r="W12" s="8"/>
      <c r="X12" s="5"/>
      <c r="Y12" s="8"/>
      <c r="Z12" s="8"/>
      <c r="AA12" s="5"/>
      <c r="AB12" s="5"/>
      <c r="AC12" s="10" t="s">
        <v>21</v>
      </c>
      <c r="AD12" s="10"/>
      <c r="AE12" s="10"/>
      <c r="AF12" s="10"/>
      <c r="AG12" s="10"/>
      <c r="AH12" s="10"/>
      <c r="AI12" s="10"/>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259"/>
      <c r="GH12" s="259"/>
      <c r="GI12" s="259"/>
      <c r="GJ12" s="259"/>
      <c r="GK12" s="259"/>
      <c r="GL12" s="259"/>
      <c r="GM12" s="259"/>
      <c r="GN12" s="259"/>
      <c r="GO12" s="259"/>
      <c r="GP12" s="259"/>
      <c r="GQ12" s="259"/>
      <c r="GR12" s="259"/>
      <c r="GS12" s="259"/>
      <c r="GT12" s="259"/>
      <c r="GU12" s="259"/>
      <c r="GV12" s="259"/>
      <c r="GW12" s="259"/>
      <c r="GX12" s="259"/>
      <c r="GY12" s="259"/>
      <c r="GZ12" s="259"/>
      <c r="HA12" s="259"/>
      <c r="HB12" s="259"/>
      <c r="HC12" s="259"/>
      <c r="HD12" s="259"/>
      <c r="HE12" s="259"/>
      <c r="HF12" s="259"/>
      <c r="HG12" s="259"/>
      <c r="HH12" s="259"/>
      <c r="HI12" s="259"/>
      <c r="HJ12" s="259"/>
      <c r="HK12" s="259"/>
      <c r="HL12" s="259"/>
      <c r="HM12" s="259"/>
      <c r="HN12" s="259"/>
      <c r="HO12" s="259"/>
      <c r="HP12" s="259"/>
      <c r="HQ12" s="259"/>
      <c r="HR12" s="259"/>
      <c r="HS12" s="259"/>
      <c r="HT12" s="259"/>
      <c r="HU12" s="259"/>
      <c r="HV12" s="259"/>
      <c r="HW12" s="259"/>
      <c r="HX12" s="259"/>
      <c r="HY12" s="259"/>
      <c r="HZ12" s="259"/>
      <c r="IA12" s="259"/>
      <c r="IB12" s="259"/>
      <c r="IC12" s="259"/>
    </row>
    <row r="13" spans="1:237" x14ac:dyDescent="0.25">
      <c r="B13" s="9" t="s">
        <v>22</v>
      </c>
      <c r="C13" s="260" t="s">
        <v>23</v>
      </c>
      <c r="D13" s="261"/>
      <c r="E13" s="261"/>
      <c r="F13" s="5"/>
      <c r="G13" s="5"/>
      <c r="H13" s="5"/>
      <c r="I13" s="7"/>
      <c r="J13" s="5"/>
      <c r="K13" s="7"/>
      <c r="L13" s="5"/>
      <c r="M13" s="8"/>
      <c r="N13" s="5"/>
      <c r="O13" s="8"/>
      <c r="P13" s="8"/>
      <c r="Q13" s="5"/>
      <c r="R13" s="5"/>
      <c r="S13" s="7"/>
      <c r="T13" s="7"/>
      <c r="U13" s="5"/>
      <c r="V13" s="8"/>
      <c r="W13" s="8"/>
      <c r="X13" s="5"/>
      <c r="Y13" s="8"/>
      <c r="Z13" s="8"/>
      <c r="AA13" s="5"/>
      <c r="AB13" s="5"/>
      <c r="AC13" s="10" t="s">
        <v>24</v>
      </c>
      <c r="AD13" s="10"/>
      <c r="AE13" s="10"/>
      <c r="AF13" s="10"/>
      <c r="AG13" s="10"/>
      <c r="AH13" s="10"/>
      <c r="AI13" s="10"/>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259"/>
      <c r="GH13" s="259"/>
      <c r="GI13" s="259"/>
      <c r="GJ13" s="259"/>
      <c r="GK13" s="259"/>
      <c r="GL13" s="259"/>
      <c r="GM13" s="259"/>
      <c r="GN13" s="259"/>
      <c r="GO13" s="259"/>
      <c r="GP13" s="259"/>
      <c r="GQ13" s="259"/>
      <c r="GR13" s="259"/>
      <c r="GS13" s="259"/>
      <c r="GT13" s="259"/>
      <c r="GU13" s="259"/>
      <c r="GV13" s="259"/>
      <c r="GW13" s="259"/>
      <c r="GX13" s="259"/>
      <c r="GY13" s="259"/>
      <c r="GZ13" s="259"/>
      <c r="HA13" s="259"/>
      <c r="HB13" s="259"/>
      <c r="HC13" s="259"/>
      <c r="HD13" s="259"/>
      <c r="HE13" s="259"/>
      <c r="HF13" s="259"/>
      <c r="HG13" s="259"/>
      <c r="HH13" s="259"/>
      <c r="HI13" s="259"/>
      <c r="HJ13" s="259"/>
      <c r="HK13" s="259"/>
      <c r="HL13" s="259"/>
      <c r="HM13" s="259"/>
      <c r="HN13" s="259"/>
      <c r="HO13" s="259"/>
      <c r="HP13" s="259"/>
      <c r="HQ13" s="259"/>
      <c r="HR13" s="259"/>
      <c r="HS13" s="259"/>
      <c r="HT13" s="259"/>
      <c r="HU13" s="259"/>
      <c r="HV13" s="259"/>
      <c r="HW13" s="259"/>
      <c r="HX13" s="259"/>
      <c r="HY13" s="259"/>
      <c r="HZ13" s="259"/>
      <c r="IA13" s="259"/>
      <c r="IB13" s="259"/>
      <c r="IC13" s="259"/>
    </row>
    <row r="15" spans="1:237" ht="32.450000000000003" customHeight="1" x14ac:dyDescent="0.25">
      <c r="B15" s="249" t="s">
        <v>25</v>
      </c>
      <c r="C15" s="249" t="s">
        <v>26</v>
      </c>
      <c r="D15" s="249" t="s">
        <v>27</v>
      </c>
      <c r="E15" s="249" t="s">
        <v>28</v>
      </c>
      <c r="F15" s="249" t="s">
        <v>29</v>
      </c>
      <c r="G15" s="249" t="s">
        <v>30</v>
      </c>
      <c r="H15" s="245" t="s">
        <v>31</v>
      </c>
      <c r="I15" s="246"/>
      <c r="J15" s="246"/>
      <c r="K15" s="246"/>
      <c r="L15" s="246"/>
      <c r="M15" s="247"/>
      <c r="N15" s="253" t="s">
        <v>32</v>
      </c>
      <c r="O15" s="249" t="s">
        <v>33</v>
      </c>
      <c r="P15" s="255" t="s">
        <v>34</v>
      </c>
      <c r="Q15" s="249" t="s">
        <v>35</v>
      </c>
      <c r="R15" s="245" t="s">
        <v>36</v>
      </c>
      <c r="S15" s="246"/>
      <c r="T15" s="246"/>
      <c r="U15" s="246"/>
      <c r="V15" s="246"/>
      <c r="W15" s="246"/>
      <c r="X15" s="246"/>
      <c r="Y15" s="247"/>
      <c r="Z15" s="248"/>
      <c r="AA15" s="249" t="s">
        <v>37</v>
      </c>
    </row>
    <row r="16" spans="1:237" ht="84.2" customHeight="1" x14ac:dyDescent="0.25">
      <c r="A16" s="1">
        <v>1</v>
      </c>
      <c r="B16" s="250"/>
      <c r="C16" s="250"/>
      <c r="D16" s="250"/>
      <c r="E16" s="250"/>
      <c r="F16" s="250"/>
      <c r="G16" s="250"/>
      <c r="H16" s="22" t="s">
        <v>38</v>
      </c>
      <c r="I16" s="23" t="str">
        <f>F15</f>
        <v>в т.ч за 2020 г.</v>
      </c>
      <c r="J16" s="22" t="s">
        <v>39</v>
      </c>
      <c r="K16" s="23" t="str">
        <f>I16</f>
        <v>в т.ч за 2020 г.</v>
      </c>
      <c r="L16" s="22" t="s">
        <v>40</v>
      </c>
      <c r="M16" s="23" t="str">
        <f>K16</f>
        <v>в т.ч за 2020 г.</v>
      </c>
      <c r="N16" s="254"/>
      <c r="O16" s="250"/>
      <c r="P16" s="256"/>
      <c r="Q16" s="250"/>
      <c r="R16" s="24" t="s">
        <v>41</v>
      </c>
      <c r="S16" s="25" t="s">
        <v>33</v>
      </c>
      <c r="T16" s="25" t="s">
        <v>42</v>
      </c>
      <c r="U16" s="26" t="s">
        <v>39</v>
      </c>
      <c r="V16" s="27" t="s">
        <v>33</v>
      </c>
      <c r="W16" s="27" t="s">
        <v>42</v>
      </c>
      <c r="X16" s="24" t="s">
        <v>40</v>
      </c>
      <c r="Y16" s="27" t="s">
        <v>33</v>
      </c>
      <c r="Z16" s="27" t="s">
        <v>42</v>
      </c>
      <c r="AA16" s="250"/>
    </row>
    <row r="17" spans="1:28" x14ac:dyDescent="0.25">
      <c r="A17" s="1">
        <f t="shared" ref="A17:A37" si="0">A16+1</f>
        <v>2</v>
      </c>
      <c r="B17" s="28">
        <v>1</v>
      </c>
      <c r="C17" s="29">
        <v>2</v>
      </c>
      <c r="D17" s="29">
        <v>3</v>
      </c>
      <c r="E17" s="29">
        <v>4</v>
      </c>
      <c r="F17" s="29"/>
      <c r="G17" s="29">
        <v>5</v>
      </c>
      <c r="H17" s="30">
        <v>6</v>
      </c>
      <c r="I17" s="31"/>
      <c r="J17" s="30">
        <v>7</v>
      </c>
      <c r="K17" s="31"/>
      <c r="L17" s="30">
        <v>8</v>
      </c>
      <c r="M17" s="31"/>
      <c r="N17" s="32">
        <v>9</v>
      </c>
      <c r="O17" s="33"/>
      <c r="P17" s="33"/>
      <c r="Q17" s="28">
        <v>10</v>
      </c>
      <c r="R17" s="28">
        <v>11</v>
      </c>
      <c r="S17" s="34"/>
      <c r="T17" s="34"/>
      <c r="U17" s="28">
        <v>12</v>
      </c>
      <c r="V17" s="34"/>
      <c r="W17" s="34"/>
      <c r="X17" s="28">
        <v>13</v>
      </c>
      <c r="Y17" s="34"/>
      <c r="Z17" s="34"/>
      <c r="AA17" s="29">
        <v>14</v>
      </c>
    </row>
    <row r="18" spans="1:28" ht="57.75" customHeight="1" x14ac:dyDescent="0.25">
      <c r="A18" s="1">
        <f t="shared" si="0"/>
        <v>3</v>
      </c>
      <c r="B18" s="35" t="s">
        <v>43</v>
      </c>
      <c r="C18" s="36" t="s">
        <v>44</v>
      </c>
      <c r="D18" s="37" t="s">
        <v>45</v>
      </c>
      <c r="E18" s="38">
        <f t="shared" ref="E18:E31" si="1">SUM(F18:F18)</f>
        <v>4586558</v>
      </c>
      <c r="F18" s="39">
        <v>4586558</v>
      </c>
      <c r="G18" s="39">
        <f t="shared" ref="G18:G31" si="2">H18+J18+L18</f>
        <v>55713.917860000001</v>
      </c>
      <c r="H18" s="40">
        <f t="shared" ref="H18:H31" si="3">SUM(I18:I18)</f>
        <v>24168.703766666666</v>
      </c>
      <c r="I18" s="41">
        <v>24168.703766666666</v>
      </c>
      <c r="J18" s="40">
        <f t="shared" ref="J18:J31" si="4">SUM(K18:K18)</f>
        <v>31545.214093333332</v>
      </c>
      <c r="K18" s="41">
        <v>31545.214093333332</v>
      </c>
      <c r="L18" s="40">
        <f t="shared" ref="L18:L31" si="5">SUM(M18:M18)</f>
        <v>0</v>
      </c>
      <c r="M18" s="41">
        <v>0</v>
      </c>
      <c r="N18" s="43">
        <f>SUM(O18:P18)</f>
        <v>3434936.5189999999</v>
      </c>
      <c r="O18" s="44">
        <v>3267289.6209999998</v>
      </c>
      <c r="P18" s="44">
        <v>167646.89799999999</v>
      </c>
      <c r="Q18" s="39">
        <f t="shared" ref="Q18:Q31" si="6">R18+U18+X18</f>
        <v>71506.532999999996</v>
      </c>
      <c r="R18" s="39">
        <f>SUM(S18:T18)</f>
        <v>14657.07</v>
      </c>
      <c r="S18" s="44">
        <v>12510.07</v>
      </c>
      <c r="T18" s="44">
        <v>2147</v>
      </c>
      <c r="U18" s="39">
        <f t="shared" ref="U18:U31" si="7">SUM(V18:W18)</f>
        <v>56849.463000000003</v>
      </c>
      <c r="V18" s="44">
        <v>56825.463000000003</v>
      </c>
      <c r="W18" s="44">
        <v>24</v>
      </c>
      <c r="X18" s="39">
        <f t="shared" ref="X18:X31" si="8">SUM(Y18:Z18)</f>
        <v>0</v>
      </c>
      <c r="Y18" s="44">
        <v>0</v>
      </c>
      <c r="Z18" s="44">
        <v>0</v>
      </c>
      <c r="AA18" s="45"/>
      <c r="AB18" s="46"/>
    </row>
    <row r="19" spans="1:28" x14ac:dyDescent="0.25">
      <c r="A19" s="1">
        <f t="shared" si="0"/>
        <v>4</v>
      </c>
      <c r="B19" s="47" t="s">
        <v>46</v>
      </c>
      <c r="C19" s="36" t="s">
        <v>44</v>
      </c>
      <c r="D19" s="37" t="s">
        <v>47</v>
      </c>
      <c r="E19" s="38">
        <f t="shared" si="1"/>
        <v>1958691</v>
      </c>
      <c r="F19" s="39">
        <v>1958691</v>
      </c>
      <c r="G19" s="39">
        <f t="shared" si="2"/>
        <v>25178.099968527589</v>
      </c>
      <c r="H19" s="40">
        <f t="shared" si="3"/>
        <v>20116.493409999999</v>
      </c>
      <c r="I19" s="41">
        <v>20116.493409999999</v>
      </c>
      <c r="J19" s="40">
        <f t="shared" si="4"/>
        <v>5061.6065585275892</v>
      </c>
      <c r="K19" s="41">
        <v>5061.6065585275892</v>
      </c>
      <c r="L19" s="40">
        <f t="shared" si="5"/>
        <v>0</v>
      </c>
      <c r="M19" s="41">
        <v>0</v>
      </c>
      <c r="N19" s="43">
        <f t="shared" ref="N19:N31" si="9">SUM(O19:P19)</f>
        <v>1648660.297</v>
      </c>
      <c r="O19" s="44">
        <v>1538227.872</v>
      </c>
      <c r="P19" s="44">
        <v>110432.425</v>
      </c>
      <c r="Q19" s="39">
        <f t="shared" si="6"/>
        <v>19856.938000000002</v>
      </c>
      <c r="R19" s="39">
        <f t="shared" ref="R19:R31" si="10">SUM(S19:T19)</f>
        <v>18651.019</v>
      </c>
      <c r="S19" s="44">
        <v>11697.019</v>
      </c>
      <c r="T19" s="44">
        <v>6954</v>
      </c>
      <c r="U19" s="39">
        <f t="shared" si="7"/>
        <v>1205.9190000000001</v>
      </c>
      <c r="V19" s="44">
        <v>1188.9190000000001</v>
      </c>
      <c r="W19" s="44">
        <v>17</v>
      </c>
      <c r="X19" s="39">
        <f t="shared" si="8"/>
        <v>0</v>
      </c>
      <c r="Y19" s="44">
        <v>0</v>
      </c>
      <c r="Z19" s="44">
        <v>0</v>
      </c>
      <c r="AA19" s="48"/>
    </row>
    <row r="20" spans="1:28" x14ac:dyDescent="0.25">
      <c r="A20" s="1">
        <f t="shared" si="0"/>
        <v>5</v>
      </c>
      <c r="B20" s="49" t="s">
        <v>48</v>
      </c>
      <c r="C20" s="50" t="s">
        <v>44</v>
      </c>
      <c r="D20" s="51" t="s">
        <v>49</v>
      </c>
      <c r="E20" s="52">
        <f t="shared" si="1"/>
        <v>2627867</v>
      </c>
      <c r="F20" s="53">
        <f>F18-F19</f>
        <v>2627867</v>
      </c>
      <c r="G20" s="39">
        <f t="shared" si="2"/>
        <v>30535.817891472409</v>
      </c>
      <c r="H20" s="40">
        <f t="shared" si="3"/>
        <v>4052.2103566666665</v>
      </c>
      <c r="I20" s="41">
        <v>4052.2103566666665</v>
      </c>
      <c r="J20" s="40">
        <f t="shared" si="4"/>
        <v>26483.607534805742</v>
      </c>
      <c r="K20" s="41">
        <v>26483.607534805742</v>
      </c>
      <c r="L20" s="40">
        <f t="shared" si="5"/>
        <v>0</v>
      </c>
      <c r="M20" s="41">
        <v>0</v>
      </c>
      <c r="N20" s="54">
        <f t="shared" si="9"/>
        <v>1786276.2219999998</v>
      </c>
      <c r="O20" s="44">
        <f>O18-O19</f>
        <v>1729061.7489999998</v>
      </c>
      <c r="P20" s="44">
        <f>P18-P19</f>
        <v>57214.472999999984</v>
      </c>
      <c r="Q20" s="53">
        <f t="shared" si="6"/>
        <v>51649.595000000001</v>
      </c>
      <c r="R20" s="53">
        <f t="shared" si="10"/>
        <v>-3993.9490000000005</v>
      </c>
      <c r="S20" s="55">
        <v>813.05099999999948</v>
      </c>
      <c r="T20" s="55">
        <v>-4807</v>
      </c>
      <c r="U20" s="53">
        <f t="shared" si="7"/>
        <v>55643.544000000002</v>
      </c>
      <c r="V20" s="55">
        <v>55636.544000000002</v>
      </c>
      <c r="W20" s="55">
        <v>7</v>
      </c>
      <c r="X20" s="56">
        <f t="shared" si="8"/>
        <v>0</v>
      </c>
      <c r="Y20" s="55">
        <v>0</v>
      </c>
      <c r="Z20" s="55">
        <v>0</v>
      </c>
      <c r="AA20" s="48"/>
    </row>
    <row r="21" spans="1:28" x14ac:dyDescent="0.25">
      <c r="A21" s="1">
        <f t="shared" si="0"/>
        <v>6</v>
      </c>
      <c r="B21" s="49" t="s">
        <v>50</v>
      </c>
      <c r="C21" s="50" t="s">
        <v>44</v>
      </c>
      <c r="D21" s="51" t="s">
        <v>51</v>
      </c>
      <c r="E21" s="52">
        <f t="shared" si="1"/>
        <v>0</v>
      </c>
      <c r="F21" s="53"/>
      <c r="G21" s="39">
        <f t="shared" si="2"/>
        <v>0</v>
      </c>
      <c r="H21" s="40">
        <f t="shared" si="3"/>
        <v>0</v>
      </c>
      <c r="I21" s="41">
        <v>0</v>
      </c>
      <c r="J21" s="40">
        <f t="shared" si="4"/>
        <v>0</v>
      </c>
      <c r="K21" s="41">
        <v>0</v>
      </c>
      <c r="L21" s="40">
        <f t="shared" si="5"/>
        <v>0</v>
      </c>
      <c r="M21" s="41">
        <v>0</v>
      </c>
      <c r="N21" s="54">
        <f t="shared" si="9"/>
        <v>0</v>
      </c>
      <c r="O21" s="44"/>
      <c r="P21" s="44"/>
      <c r="Q21" s="53">
        <f t="shared" si="6"/>
        <v>0</v>
      </c>
      <c r="R21" s="53">
        <f t="shared" si="10"/>
        <v>0</v>
      </c>
      <c r="S21" s="55">
        <v>0</v>
      </c>
      <c r="T21" s="55">
        <v>0</v>
      </c>
      <c r="U21" s="53">
        <f t="shared" si="7"/>
        <v>0</v>
      </c>
      <c r="V21" s="55">
        <v>0</v>
      </c>
      <c r="W21" s="55">
        <v>0</v>
      </c>
      <c r="X21" s="56">
        <f t="shared" si="8"/>
        <v>0</v>
      </c>
      <c r="Y21" s="55">
        <v>0</v>
      </c>
      <c r="Z21" s="55">
        <v>0</v>
      </c>
      <c r="AA21" s="48"/>
    </row>
    <row r="22" spans="1:28" x14ac:dyDescent="0.25">
      <c r="A22" s="1">
        <f t="shared" si="0"/>
        <v>7</v>
      </c>
      <c r="B22" s="49" t="s">
        <v>52</v>
      </c>
      <c r="C22" s="50" t="s">
        <v>44</v>
      </c>
      <c r="D22" s="51" t="s">
        <v>53</v>
      </c>
      <c r="E22" s="52">
        <f t="shared" si="1"/>
        <v>191397</v>
      </c>
      <c r="F22" s="53">
        <v>191397</v>
      </c>
      <c r="G22" s="39">
        <f t="shared" si="2"/>
        <v>2460.3221868436885</v>
      </c>
      <c r="H22" s="40">
        <f t="shared" si="3"/>
        <v>1965.7184267273444</v>
      </c>
      <c r="I22" s="41">
        <v>1965.7184267273444</v>
      </c>
      <c r="J22" s="40">
        <f t="shared" si="4"/>
        <v>494.60376011634429</v>
      </c>
      <c r="K22" s="41">
        <v>494.60376011634429</v>
      </c>
      <c r="L22" s="40">
        <f t="shared" si="5"/>
        <v>0</v>
      </c>
      <c r="M22" s="41">
        <v>0</v>
      </c>
      <c r="N22" s="54">
        <f t="shared" si="9"/>
        <v>161719.47399999999</v>
      </c>
      <c r="O22" s="44">
        <v>145129.402</v>
      </c>
      <c r="P22" s="44">
        <v>16590.072</v>
      </c>
      <c r="Q22" s="53">
        <f t="shared" si="6"/>
        <v>2263.7640000000001</v>
      </c>
      <c r="R22" s="53">
        <f t="shared" si="10"/>
        <v>2148.5920000000001</v>
      </c>
      <c r="S22" s="55">
        <v>1103.5920000000001</v>
      </c>
      <c r="T22" s="55">
        <v>1045</v>
      </c>
      <c r="U22" s="53">
        <f t="shared" si="7"/>
        <v>115.172</v>
      </c>
      <c r="V22" s="55">
        <v>112.172</v>
      </c>
      <c r="W22" s="55">
        <v>3</v>
      </c>
      <c r="X22" s="56">
        <f t="shared" si="8"/>
        <v>0</v>
      </c>
      <c r="Y22" s="55">
        <v>0</v>
      </c>
      <c r="Z22" s="55">
        <v>0</v>
      </c>
      <c r="AA22" s="48" t="s">
        <v>54</v>
      </c>
    </row>
    <row r="23" spans="1:28" x14ac:dyDescent="0.25">
      <c r="A23" s="1">
        <f t="shared" si="0"/>
        <v>8</v>
      </c>
      <c r="B23" s="57" t="s">
        <v>55</v>
      </c>
      <c r="C23" s="50" t="s">
        <v>44</v>
      </c>
      <c r="D23" s="51" t="s">
        <v>56</v>
      </c>
      <c r="E23" s="52">
        <f t="shared" si="1"/>
        <v>2436470</v>
      </c>
      <c r="F23" s="53">
        <f>F20-F22</f>
        <v>2436470</v>
      </c>
      <c r="G23" s="39">
        <f t="shared" si="2"/>
        <v>28075.49570462872</v>
      </c>
      <c r="H23" s="40">
        <f t="shared" si="3"/>
        <v>2086.4919299393223</v>
      </c>
      <c r="I23" s="41">
        <v>2086.4919299393223</v>
      </c>
      <c r="J23" s="40">
        <f t="shared" si="4"/>
        <v>25989.003774689398</v>
      </c>
      <c r="K23" s="41">
        <v>25989.003774689398</v>
      </c>
      <c r="L23" s="40">
        <f t="shared" si="5"/>
        <v>0</v>
      </c>
      <c r="M23" s="41">
        <v>0</v>
      </c>
      <c r="N23" s="54">
        <f t="shared" si="9"/>
        <v>1624556.7479999999</v>
      </c>
      <c r="O23" s="44">
        <f>O20-O22</f>
        <v>1583932.3469999998</v>
      </c>
      <c r="P23" s="44">
        <f>P20-P22</f>
        <v>40624.400999999983</v>
      </c>
      <c r="Q23" s="53">
        <f t="shared" si="6"/>
        <v>49385.831000000006</v>
      </c>
      <c r="R23" s="53">
        <f t="shared" si="10"/>
        <v>-6142.5410000000011</v>
      </c>
      <c r="S23" s="55">
        <v>-290.54100000000062</v>
      </c>
      <c r="T23" s="55">
        <v>-5852</v>
      </c>
      <c r="U23" s="53">
        <f t="shared" si="7"/>
        <v>55528.372000000003</v>
      </c>
      <c r="V23" s="55">
        <v>55524.372000000003</v>
      </c>
      <c r="W23" s="55">
        <v>4</v>
      </c>
      <c r="X23" s="56">
        <f t="shared" si="8"/>
        <v>0</v>
      </c>
      <c r="Y23" s="55">
        <v>0</v>
      </c>
      <c r="Z23" s="55">
        <v>0</v>
      </c>
      <c r="AA23" s="48"/>
    </row>
    <row r="24" spans="1:28" x14ac:dyDescent="0.25">
      <c r="A24" s="1">
        <f>A23+1</f>
        <v>9</v>
      </c>
      <c r="B24" s="49" t="s">
        <v>57</v>
      </c>
      <c r="C24" s="50" t="s">
        <v>44</v>
      </c>
      <c r="D24" s="51" t="s">
        <v>56</v>
      </c>
      <c r="E24" s="52">
        <f t="shared" si="1"/>
        <v>3000</v>
      </c>
      <c r="F24" s="53">
        <v>3000</v>
      </c>
      <c r="G24" s="39">
        <f t="shared" si="2"/>
        <v>0</v>
      </c>
      <c r="H24" s="40">
        <f t="shared" si="3"/>
        <v>0</v>
      </c>
      <c r="I24" s="41">
        <v>0</v>
      </c>
      <c r="J24" s="40">
        <f t="shared" si="4"/>
        <v>0</v>
      </c>
      <c r="K24" s="41">
        <v>0</v>
      </c>
      <c r="L24" s="40">
        <f t="shared" si="5"/>
        <v>0</v>
      </c>
      <c r="M24" s="41">
        <v>0</v>
      </c>
      <c r="N24" s="54">
        <f>SUM(O24:P24)</f>
        <v>0</v>
      </c>
      <c r="O24" s="44"/>
      <c r="P24" s="44"/>
      <c r="Q24" s="53">
        <f>R24+U24+X24</f>
        <v>0</v>
      </c>
      <c r="R24" s="53">
        <f>SUM(S24:T24)</f>
        <v>0</v>
      </c>
      <c r="S24" s="55">
        <v>0</v>
      </c>
      <c r="T24" s="55">
        <v>0</v>
      </c>
      <c r="U24" s="53">
        <f>SUM(V24:W24)</f>
        <v>0</v>
      </c>
      <c r="V24" s="55">
        <v>0</v>
      </c>
      <c r="W24" s="55">
        <v>0</v>
      </c>
      <c r="X24" s="56">
        <f>SUM(Y24:Z24)</f>
        <v>0</v>
      </c>
      <c r="Y24" s="55">
        <v>0</v>
      </c>
      <c r="Z24" s="55"/>
      <c r="AA24" s="48"/>
    </row>
    <row r="25" spans="1:28" x14ac:dyDescent="0.25">
      <c r="A25" s="1">
        <f>A24+1</f>
        <v>10</v>
      </c>
      <c r="B25" s="49" t="s">
        <v>58</v>
      </c>
      <c r="C25" s="50" t="s">
        <v>44</v>
      </c>
      <c r="D25" s="51" t="s">
        <v>59</v>
      </c>
      <c r="E25" s="52">
        <f t="shared" si="1"/>
        <v>26737</v>
      </c>
      <c r="F25" s="53">
        <v>26737</v>
      </c>
      <c r="G25" s="39">
        <f t="shared" si="2"/>
        <v>0</v>
      </c>
      <c r="H25" s="40">
        <f t="shared" si="3"/>
        <v>0</v>
      </c>
      <c r="I25" s="41">
        <v>0</v>
      </c>
      <c r="J25" s="40">
        <f t="shared" si="4"/>
        <v>0</v>
      </c>
      <c r="K25" s="41">
        <v>0</v>
      </c>
      <c r="L25" s="40">
        <f t="shared" si="5"/>
        <v>0</v>
      </c>
      <c r="M25" s="41">
        <v>0</v>
      </c>
      <c r="N25" s="54">
        <f t="shared" si="9"/>
        <v>13636.45</v>
      </c>
      <c r="O25" s="44">
        <v>13268.45</v>
      </c>
      <c r="P25" s="44">
        <v>368</v>
      </c>
      <c r="Q25" s="53">
        <f t="shared" si="6"/>
        <v>0</v>
      </c>
      <c r="R25" s="53">
        <f t="shared" si="10"/>
        <v>0</v>
      </c>
      <c r="S25" s="55">
        <v>0</v>
      </c>
      <c r="T25" s="55">
        <v>0</v>
      </c>
      <c r="U25" s="53">
        <f t="shared" si="7"/>
        <v>0</v>
      </c>
      <c r="V25" s="55">
        <v>0</v>
      </c>
      <c r="W25" s="55">
        <v>0</v>
      </c>
      <c r="X25" s="56">
        <f t="shared" si="8"/>
        <v>0</v>
      </c>
      <c r="Y25" s="55">
        <v>0</v>
      </c>
      <c r="Z25" s="55">
        <v>0</v>
      </c>
      <c r="AA25" s="48"/>
    </row>
    <row r="26" spans="1:28" x14ac:dyDescent="0.25">
      <c r="A26" s="1">
        <f t="shared" si="0"/>
        <v>11</v>
      </c>
      <c r="B26" s="49" t="s">
        <v>60</v>
      </c>
      <c r="C26" s="50" t="s">
        <v>44</v>
      </c>
      <c r="D26" s="51" t="s">
        <v>61</v>
      </c>
      <c r="E26" s="52">
        <f t="shared" si="1"/>
        <v>10495</v>
      </c>
      <c r="F26" s="53">
        <v>10495</v>
      </c>
      <c r="G26" s="39">
        <f t="shared" si="2"/>
        <v>0</v>
      </c>
      <c r="H26" s="40">
        <f t="shared" si="3"/>
        <v>0</v>
      </c>
      <c r="I26" s="41">
        <v>0</v>
      </c>
      <c r="J26" s="40">
        <f t="shared" si="4"/>
        <v>0</v>
      </c>
      <c r="K26" s="41">
        <v>0</v>
      </c>
      <c r="L26" s="40">
        <f t="shared" si="5"/>
        <v>0</v>
      </c>
      <c r="M26" s="41">
        <v>0</v>
      </c>
      <c r="N26" s="54">
        <f t="shared" si="9"/>
        <v>25635</v>
      </c>
      <c r="O26" s="44">
        <v>21545</v>
      </c>
      <c r="P26" s="44">
        <v>4090</v>
      </c>
      <c r="Q26" s="53">
        <f t="shared" si="6"/>
        <v>3657.5037666666699</v>
      </c>
      <c r="R26" s="53">
        <f t="shared" si="10"/>
        <v>3657.5037666666699</v>
      </c>
      <c r="S26" s="55">
        <v>0</v>
      </c>
      <c r="T26" s="55">
        <v>3657.5037666666699</v>
      </c>
      <c r="U26" s="53">
        <f t="shared" si="7"/>
        <v>0</v>
      </c>
      <c r="V26" s="55">
        <v>0</v>
      </c>
      <c r="W26" s="55">
        <v>0</v>
      </c>
      <c r="X26" s="56">
        <f t="shared" si="8"/>
        <v>0</v>
      </c>
      <c r="Y26" s="55">
        <v>0</v>
      </c>
      <c r="Z26" s="55">
        <v>0</v>
      </c>
      <c r="AA26" s="48"/>
    </row>
    <row r="27" spans="1:28" x14ac:dyDescent="0.25">
      <c r="A27" s="1">
        <f t="shared" si="0"/>
        <v>12</v>
      </c>
      <c r="B27" s="49" t="s">
        <v>62</v>
      </c>
      <c r="C27" s="50" t="s">
        <v>44</v>
      </c>
      <c r="D27" s="51" t="s">
        <v>63</v>
      </c>
      <c r="E27" s="52">
        <f t="shared" si="1"/>
        <v>133090</v>
      </c>
      <c r="F27" s="53">
        <v>133090</v>
      </c>
      <c r="G27" s="39">
        <f t="shared" si="2"/>
        <v>0</v>
      </c>
      <c r="H27" s="40">
        <f t="shared" si="3"/>
        <v>0</v>
      </c>
      <c r="I27" s="41">
        <v>0</v>
      </c>
      <c r="J27" s="40">
        <f t="shared" si="4"/>
        <v>0</v>
      </c>
      <c r="K27" s="41">
        <v>0</v>
      </c>
      <c r="L27" s="40">
        <f t="shared" si="5"/>
        <v>0</v>
      </c>
      <c r="M27" s="41">
        <v>0</v>
      </c>
      <c r="N27" s="54">
        <f t="shared" si="9"/>
        <v>294703</v>
      </c>
      <c r="O27" s="44">
        <v>133416</v>
      </c>
      <c r="P27" s="44">
        <v>161287</v>
      </c>
      <c r="Q27" s="53">
        <f t="shared" si="6"/>
        <v>0</v>
      </c>
      <c r="R27" s="53">
        <f t="shared" si="10"/>
        <v>0</v>
      </c>
      <c r="S27" s="55">
        <v>0</v>
      </c>
      <c r="T27" s="55">
        <v>0</v>
      </c>
      <c r="U27" s="53">
        <f t="shared" si="7"/>
        <v>0</v>
      </c>
      <c r="V27" s="55">
        <v>0</v>
      </c>
      <c r="W27" s="55">
        <v>0</v>
      </c>
      <c r="X27" s="53">
        <f t="shared" si="8"/>
        <v>0</v>
      </c>
      <c r="Y27" s="55">
        <v>0</v>
      </c>
      <c r="Z27" s="55">
        <v>0</v>
      </c>
      <c r="AA27" s="48"/>
    </row>
    <row r="28" spans="1:28" x14ac:dyDescent="0.25">
      <c r="A28" s="1">
        <f t="shared" si="0"/>
        <v>13</v>
      </c>
      <c r="B28" s="49" t="s">
        <v>64</v>
      </c>
      <c r="C28" s="50" t="s">
        <v>44</v>
      </c>
      <c r="D28" s="51" t="s">
        <v>65</v>
      </c>
      <c r="E28" s="52">
        <f t="shared" si="1"/>
        <v>251868</v>
      </c>
      <c r="F28" s="53">
        <v>251868</v>
      </c>
      <c r="G28" s="39">
        <f t="shared" si="2"/>
        <v>135.02076226182552</v>
      </c>
      <c r="H28" s="40">
        <f t="shared" si="3"/>
        <v>98.314345399761095</v>
      </c>
      <c r="I28" s="41">
        <v>98.314345399761095</v>
      </c>
      <c r="J28" s="40">
        <f t="shared" si="4"/>
        <v>36.70641686206443</v>
      </c>
      <c r="K28" s="41">
        <v>36.70641686206443</v>
      </c>
      <c r="L28" s="40">
        <f t="shared" si="5"/>
        <v>0</v>
      </c>
      <c r="M28" s="41">
        <v>0</v>
      </c>
      <c r="N28" s="54">
        <f t="shared" si="9"/>
        <v>302854</v>
      </c>
      <c r="O28" s="44">
        <v>174167</v>
      </c>
      <c r="P28" s="44">
        <v>128687</v>
      </c>
      <c r="Q28" s="53">
        <f t="shared" si="6"/>
        <v>-2077.6250626304004</v>
      </c>
      <c r="R28" s="53">
        <f t="shared" si="10"/>
        <v>-2117.3696719034233</v>
      </c>
      <c r="S28" s="55">
        <v>77.126561429906701</v>
      </c>
      <c r="T28" s="55">
        <v>-2194.4962333333301</v>
      </c>
      <c r="U28" s="53">
        <f t="shared" si="7"/>
        <v>39.744609273022924</v>
      </c>
      <c r="V28" s="55">
        <v>39.744609273022924</v>
      </c>
      <c r="W28" s="55">
        <v>0</v>
      </c>
      <c r="X28" s="53">
        <f t="shared" si="8"/>
        <v>0</v>
      </c>
      <c r="Y28" s="55">
        <v>0</v>
      </c>
      <c r="Z28" s="55">
        <v>0</v>
      </c>
      <c r="AA28" s="48"/>
    </row>
    <row r="29" spans="1:28" x14ac:dyDescent="0.25">
      <c r="A29" s="1">
        <f t="shared" si="0"/>
        <v>14</v>
      </c>
      <c r="B29" s="49" t="s">
        <v>66</v>
      </c>
      <c r="C29" s="50" t="s">
        <v>44</v>
      </c>
      <c r="D29" s="51" t="s">
        <v>67</v>
      </c>
      <c r="E29" s="52">
        <f t="shared" si="1"/>
        <v>2336934</v>
      </c>
      <c r="F29" s="53">
        <f>F23+F25-F26+F27-F28+F24</f>
        <v>2336934</v>
      </c>
      <c r="G29" s="39">
        <f t="shared" si="2"/>
        <v>27940.474942366895</v>
      </c>
      <c r="H29" s="40">
        <f t="shared" si="3"/>
        <v>1988.1775845395612</v>
      </c>
      <c r="I29" s="41">
        <v>1988.1775845395612</v>
      </c>
      <c r="J29" s="40">
        <f t="shared" si="4"/>
        <v>25952.297357827334</v>
      </c>
      <c r="K29" s="41">
        <v>25952.297357827334</v>
      </c>
      <c r="L29" s="40">
        <f t="shared" si="5"/>
        <v>0</v>
      </c>
      <c r="M29" s="41">
        <v>0</v>
      </c>
      <c r="N29" s="54">
        <f t="shared" si="9"/>
        <v>1604408.1979999999</v>
      </c>
      <c r="O29" s="44">
        <f>O23+O25-O26+O27-O28</f>
        <v>1534904.7969999998</v>
      </c>
      <c r="P29" s="44">
        <f>P23+P25-P26+P27-P28+1</f>
        <v>69503.400999999983</v>
      </c>
      <c r="Q29" s="53">
        <f t="shared" si="6"/>
        <v>55418.012061417074</v>
      </c>
      <c r="R29" s="53">
        <f t="shared" si="10"/>
        <v>-70.615329309907281</v>
      </c>
      <c r="S29" s="55">
        <v>-367.66756142990732</v>
      </c>
      <c r="T29" s="55">
        <v>297.05223212000004</v>
      </c>
      <c r="U29" s="53">
        <f t="shared" si="7"/>
        <v>55488.627390726979</v>
      </c>
      <c r="V29" s="55">
        <v>55484.627390726979</v>
      </c>
      <c r="W29" s="55">
        <v>4</v>
      </c>
      <c r="X29" s="56">
        <f t="shared" si="8"/>
        <v>0</v>
      </c>
      <c r="Y29" s="55">
        <v>0</v>
      </c>
      <c r="Z29" s="55">
        <v>0</v>
      </c>
      <c r="AA29" s="48"/>
    </row>
    <row r="30" spans="1:28" x14ac:dyDescent="0.25">
      <c r="A30" s="1">
        <f t="shared" si="0"/>
        <v>15</v>
      </c>
      <c r="B30" s="49" t="s">
        <v>68</v>
      </c>
      <c r="C30" s="50" t="s">
        <v>44</v>
      </c>
      <c r="D30" s="51" t="s">
        <v>69</v>
      </c>
      <c r="E30" s="52">
        <f t="shared" si="1"/>
        <v>491601.81099999999</v>
      </c>
      <c r="F30" s="53">
        <v>491601.81099999999</v>
      </c>
      <c r="G30" s="39">
        <f t="shared" si="2"/>
        <v>4424.4162990000004</v>
      </c>
      <c r="H30" s="40">
        <f t="shared" si="3"/>
        <v>-766.0431725654671</v>
      </c>
      <c r="I30" s="41">
        <v>-766.0431725654671</v>
      </c>
      <c r="J30" s="40">
        <f t="shared" si="4"/>
        <v>5190.4594715654675</v>
      </c>
      <c r="K30" s="41">
        <v>5190.4594715654675</v>
      </c>
      <c r="L30" s="40">
        <f t="shared" si="5"/>
        <v>0</v>
      </c>
      <c r="M30" s="41">
        <v>0</v>
      </c>
      <c r="N30" s="54">
        <f t="shared" si="9"/>
        <v>334381</v>
      </c>
      <c r="O30" s="44">
        <v>318791</v>
      </c>
      <c r="P30" s="44">
        <v>15590</v>
      </c>
      <c r="Q30" s="53">
        <f t="shared" si="6"/>
        <v>-291.09117679333031</v>
      </c>
      <c r="R30" s="53">
        <f t="shared" si="10"/>
        <v>-11388.816654938726</v>
      </c>
      <c r="S30" s="55">
        <v>-8897.2681894853959</v>
      </c>
      <c r="T30" s="55">
        <v>-2491.5484654533302</v>
      </c>
      <c r="U30" s="53">
        <f t="shared" si="7"/>
        <v>11097.725478145396</v>
      </c>
      <c r="V30" s="55">
        <v>11096.925478145396</v>
      </c>
      <c r="W30" s="55">
        <v>0.8</v>
      </c>
      <c r="X30" s="56">
        <f t="shared" si="8"/>
        <v>0</v>
      </c>
      <c r="Y30" s="55">
        <v>0</v>
      </c>
      <c r="Z30" s="55">
        <v>0</v>
      </c>
      <c r="AA30" s="48"/>
    </row>
    <row r="31" spans="1:28" x14ac:dyDescent="0.25">
      <c r="A31" s="1">
        <f t="shared" si="0"/>
        <v>16</v>
      </c>
      <c r="B31" s="49" t="s">
        <v>70</v>
      </c>
      <c r="C31" s="50" t="s">
        <v>44</v>
      </c>
      <c r="D31" s="51" t="s">
        <v>71</v>
      </c>
      <c r="E31" s="52">
        <f t="shared" si="1"/>
        <v>1847797</v>
      </c>
      <c r="F31" s="53">
        <v>1847797</v>
      </c>
      <c r="G31" s="39">
        <f t="shared" si="2"/>
        <v>23516.058643366894</v>
      </c>
      <c r="H31" s="40">
        <f t="shared" si="3"/>
        <v>2754.2207571050285</v>
      </c>
      <c r="I31" s="41">
        <v>2754.2207571050285</v>
      </c>
      <c r="J31" s="40">
        <f t="shared" si="4"/>
        <v>20761.837886261867</v>
      </c>
      <c r="K31" s="41">
        <v>20761.837886261867</v>
      </c>
      <c r="L31" s="40">
        <f t="shared" si="5"/>
        <v>0</v>
      </c>
      <c r="M31" s="41">
        <v>0</v>
      </c>
      <c r="N31" s="54">
        <f t="shared" si="9"/>
        <v>1277900</v>
      </c>
      <c r="O31" s="44">
        <v>1222477</v>
      </c>
      <c r="P31" s="44">
        <v>55423</v>
      </c>
      <c r="Q31" s="53">
        <f t="shared" si="6"/>
        <v>52920.50254063707</v>
      </c>
      <c r="R31" s="53">
        <f t="shared" si="10"/>
        <v>8529.6006280554884</v>
      </c>
      <c r="S31" s="55">
        <v>8529.6006280554884</v>
      </c>
      <c r="T31" s="55">
        <v>0</v>
      </c>
      <c r="U31" s="53">
        <f t="shared" si="7"/>
        <v>44390.901912581583</v>
      </c>
      <c r="V31" s="55">
        <v>44387.701912581586</v>
      </c>
      <c r="W31" s="55">
        <v>3.2</v>
      </c>
      <c r="X31" s="56">
        <f t="shared" si="8"/>
        <v>0</v>
      </c>
      <c r="Y31" s="55">
        <v>0</v>
      </c>
      <c r="Z31" s="55">
        <v>0</v>
      </c>
      <c r="AA31" s="48"/>
    </row>
    <row r="32" spans="1:28" x14ac:dyDescent="0.25">
      <c r="A32" s="1">
        <f t="shared" si="0"/>
        <v>17</v>
      </c>
      <c r="B32" s="58" t="s">
        <v>72</v>
      </c>
      <c r="C32" s="59"/>
      <c r="D32" s="60"/>
      <c r="E32" s="52"/>
      <c r="F32" s="52"/>
      <c r="G32" s="52"/>
      <c r="H32" s="61"/>
      <c r="I32" s="62"/>
      <c r="J32" s="61"/>
      <c r="K32" s="62"/>
      <c r="L32" s="61"/>
      <c r="M32" s="62"/>
      <c r="N32" s="63"/>
      <c r="O32" s="64"/>
      <c r="P32" s="64"/>
      <c r="Q32" s="52"/>
      <c r="R32" s="52"/>
      <c r="S32" s="65"/>
      <c r="T32" s="65"/>
      <c r="U32" s="66"/>
      <c r="V32" s="64"/>
      <c r="W32" s="64"/>
      <c r="X32" s="67"/>
      <c r="Y32" s="64"/>
      <c r="Z32" s="64"/>
      <c r="AA32" s="68"/>
    </row>
    <row r="33" spans="1:27" x14ac:dyDescent="0.25">
      <c r="A33" s="1">
        <f t="shared" si="0"/>
        <v>18</v>
      </c>
      <c r="B33" s="47" t="s">
        <v>73</v>
      </c>
      <c r="C33" s="36" t="s">
        <v>44</v>
      </c>
      <c r="D33" s="37">
        <v>140</v>
      </c>
      <c r="E33" s="38"/>
      <c r="F33" s="39"/>
      <c r="G33" s="39"/>
      <c r="H33" s="40">
        <v>0</v>
      </c>
      <c r="I33" s="41"/>
      <c r="J33" s="40">
        <v>0</v>
      </c>
      <c r="K33" s="41"/>
      <c r="L33" s="40">
        <v>0</v>
      </c>
      <c r="M33" s="41"/>
      <c r="N33" s="43"/>
      <c r="O33" s="69"/>
      <c r="P33" s="69"/>
      <c r="Q33" s="39">
        <v>0</v>
      </c>
      <c r="R33" s="39">
        <v>0</v>
      </c>
      <c r="S33" s="44"/>
      <c r="T33" s="44"/>
      <c r="U33" s="39">
        <v>0</v>
      </c>
      <c r="V33" s="69"/>
      <c r="W33" s="69"/>
      <c r="X33" s="39">
        <v>0</v>
      </c>
      <c r="Y33" s="69"/>
      <c r="Z33" s="69"/>
      <c r="AA33" s="48"/>
    </row>
    <row r="34" spans="1:27" x14ac:dyDescent="0.25">
      <c r="A34" s="1">
        <f t="shared" si="0"/>
        <v>19</v>
      </c>
      <c r="B34" s="70" t="s">
        <v>74</v>
      </c>
      <c r="C34" s="71"/>
      <c r="D34" s="72"/>
      <c r="E34" s="73"/>
      <c r="F34" s="74"/>
      <c r="G34" s="74"/>
      <c r="H34" s="75"/>
      <c r="I34" s="76"/>
      <c r="J34" s="75"/>
      <c r="K34" s="76"/>
      <c r="L34" s="75"/>
      <c r="M34" s="76"/>
      <c r="N34" s="77"/>
      <c r="O34" s="78"/>
      <c r="P34" s="78"/>
      <c r="Q34" s="74"/>
      <c r="R34" s="79"/>
      <c r="S34" s="80"/>
      <c r="T34" s="80"/>
      <c r="U34" s="74"/>
      <c r="V34" s="78"/>
      <c r="W34" s="78"/>
      <c r="X34" s="79"/>
      <c r="Y34" s="78"/>
      <c r="Z34" s="78"/>
      <c r="AA34" s="45"/>
    </row>
    <row r="35" spans="1:27" x14ac:dyDescent="0.25">
      <c r="A35" s="1">
        <f t="shared" si="0"/>
        <v>20</v>
      </c>
      <c r="B35" s="81" t="s">
        <v>75</v>
      </c>
      <c r="C35" s="82"/>
      <c r="D35" s="83"/>
      <c r="E35" s="84"/>
      <c r="F35" s="85"/>
      <c r="G35" s="85"/>
      <c r="H35" s="86"/>
      <c r="I35" s="87"/>
      <c r="J35" s="86"/>
      <c r="K35" s="87"/>
      <c r="L35" s="86"/>
      <c r="M35" s="87"/>
      <c r="N35" s="88"/>
      <c r="O35" s="89"/>
      <c r="P35" s="89"/>
      <c r="Q35" s="85"/>
      <c r="R35" s="85"/>
      <c r="S35" s="90"/>
      <c r="T35" s="90"/>
      <c r="U35" s="85"/>
      <c r="V35" s="89"/>
      <c r="W35" s="89"/>
      <c r="X35" s="85"/>
      <c r="Y35" s="89"/>
      <c r="Z35" s="89"/>
      <c r="AA35" s="48"/>
    </row>
    <row r="36" spans="1:27" x14ac:dyDescent="0.25">
      <c r="A36" s="1">
        <f t="shared" si="0"/>
        <v>21</v>
      </c>
      <c r="B36" s="47" t="s">
        <v>76</v>
      </c>
      <c r="C36" s="36" t="s">
        <v>44</v>
      </c>
      <c r="D36" s="37">
        <v>150</v>
      </c>
      <c r="E36" s="38">
        <v>0</v>
      </c>
      <c r="F36" s="39"/>
      <c r="G36" s="39">
        <v>0</v>
      </c>
      <c r="H36" s="40">
        <f>I36</f>
        <v>-2.8079999999999998</v>
      </c>
      <c r="I36" s="41">
        <v>-2.8079999999999998</v>
      </c>
      <c r="J36" s="40">
        <v>0</v>
      </c>
      <c r="K36" s="41"/>
      <c r="L36" s="40">
        <v>0</v>
      </c>
      <c r="M36" s="41"/>
      <c r="N36" s="43">
        <v>0</v>
      </c>
      <c r="O36" s="69"/>
      <c r="P36" s="69"/>
      <c r="Q36" s="39">
        <v>0</v>
      </c>
      <c r="R36" s="39">
        <v>0</v>
      </c>
      <c r="S36" s="44"/>
      <c r="T36" s="44"/>
      <c r="U36" s="39">
        <v>0</v>
      </c>
      <c r="V36" s="69"/>
      <c r="W36" s="69"/>
      <c r="X36" s="39">
        <v>0</v>
      </c>
      <c r="Y36" s="69"/>
      <c r="Z36" s="69"/>
      <c r="AA36" s="48"/>
    </row>
    <row r="37" spans="1:27" x14ac:dyDescent="0.25">
      <c r="A37" s="1">
        <f t="shared" si="0"/>
        <v>22</v>
      </c>
      <c r="B37" s="81" t="s">
        <v>77</v>
      </c>
      <c r="C37" s="82"/>
      <c r="D37" s="83"/>
      <c r="E37" s="84"/>
      <c r="F37" s="85"/>
      <c r="G37" s="85"/>
      <c r="H37" s="86"/>
      <c r="I37" s="87"/>
      <c r="J37" s="86"/>
      <c r="K37" s="87"/>
      <c r="L37" s="86"/>
      <c r="M37" s="87"/>
      <c r="N37" s="88"/>
      <c r="O37" s="89"/>
      <c r="P37" s="89"/>
      <c r="Q37" s="85"/>
      <c r="R37" s="85"/>
      <c r="S37" s="90"/>
      <c r="T37" s="90"/>
      <c r="U37" s="85"/>
      <c r="V37" s="89"/>
      <c r="W37" s="89"/>
      <c r="X37" s="85"/>
      <c r="Y37" s="89"/>
      <c r="Z37" s="89"/>
      <c r="AA37" s="91"/>
    </row>
    <row r="38" spans="1:27" x14ac:dyDescent="0.25">
      <c r="B38" s="92"/>
      <c r="C38" s="92"/>
      <c r="D38" s="92"/>
      <c r="E38" s="93"/>
      <c r="F38" s="92"/>
      <c r="G38" s="92"/>
      <c r="H38" s="92"/>
      <c r="I38" s="94"/>
      <c r="J38" s="92"/>
      <c r="K38" s="94"/>
      <c r="L38" s="92"/>
      <c r="M38" s="95"/>
      <c r="N38" s="92"/>
      <c r="O38" s="95"/>
      <c r="P38" s="95"/>
      <c r="Q38" s="92"/>
      <c r="R38" s="92"/>
      <c r="S38" s="94"/>
      <c r="T38" s="94"/>
      <c r="U38" s="92"/>
      <c r="V38" s="95"/>
      <c r="W38" s="95"/>
      <c r="X38" s="92"/>
      <c r="Y38" s="95"/>
      <c r="Z38" s="95"/>
      <c r="AA38" s="92"/>
    </row>
    <row r="39" spans="1:27" x14ac:dyDescent="0.25">
      <c r="B39" s="93" t="s">
        <v>78</v>
      </c>
      <c r="C39" s="93"/>
      <c r="D39" s="93"/>
      <c r="E39" s="93"/>
      <c r="F39" s="93"/>
      <c r="G39" s="93"/>
      <c r="H39" s="93"/>
      <c r="I39" s="96"/>
      <c r="J39" s="93"/>
      <c r="K39" s="96"/>
      <c r="L39" s="93"/>
      <c r="M39" s="97"/>
      <c r="N39" s="93"/>
      <c r="O39" s="97"/>
      <c r="P39" s="97"/>
      <c r="Q39" s="93"/>
      <c r="R39" s="93"/>
      <c r="S39" s="96"/>
      <c r="T39" s="96"/>
      <c r="U39" s="93"/>
      <c r="V39" s="97"/>
      <c r="W39" s="97"/>
      <c r="X39" s="93"/>
      <c r="Y39" s="97"/>
      <c r="Z39" s="97"/>
      <c r="AA39" s="93"/>
    </row>
    <row r="40" spans="1:27" x14ac:dyDescent="0.25">
      <c r="B40" s="92" t="s">
        <v>79</v>
      </c>
      <c r="C40" s="92"/>
      <c r="D40" s="92"/>
      <c r="E40" s="93"/>
      <c r="F40" s="92"/>
      <c r="G40" s="92"/>
      <c r="H40" s="92"/>
      <c r="I40" s="94"/>
      <c r="J40" s="92"/>
      <c r="K40" s="94"/>
      <c r="L40" s="92"/>
      <c r="M40" s="95"/>
      <c r="N40" s="92"/>
      <c r="O40" s="95"/>
      <c r="P40" s="95"/>
      <c r="Q40" s="92"/>
      <c r="R40" s="92"/>
      <c r="S40" s="94"/>
      <c r="T40" s="94"/>
      <c r="U40" s="92"/>
      <c r="V40" s="95"/>
      <c r="W40" s="95"/>
      <c r="X40" s="92"/>
      <c r="Y40" s="95"/>
      <c r="Z40" s="95"/>
      <c r="AA40" s="92"/>
    </row>
    <row r="41" spans="1:27" x14ac:dyDescent="0.25">
      <c r="B41" s="92" t="s">
        <v>80</v>
      </c>
      <c r="C41" s="92"/>
      <c r="D41" s="92"/>
      <c r="E41" s="93"/>
      <c r="F41" s="92"/>
      <c r="G41" s="92"/>
      <c r="H41" s="92"/>
      <c r="I41" s="94"/>
      <c r="J41" s="92"/>
      <c r="K41" s="94"/>
      <c r="L41" s="92"/>
      <c r="M41" s="95"/>
      <c r="N41" s="92"/>
      <c r="O41" s="95"/>
      <c r="P41" s="95"/>
      <c r="Q41" s="92"/>
      <c r="R41" s="92"/>
      <c r="S41" s="94"/>
      <c r="T41" s="94"/>
      <c r="U41" s="92"/>
      <c r="V41" s="95"/>
      <c r="W41" s="95"/>
      <c r="X41" s="92"/>
      <c r="Y41" s="95"/>
      <c r="Z41" s="95"/>
      <c r="AA41" s="92"/>
    </row>
    <row r="42" spans="1:27" x14ac:dyDescent="0.25">
      <c r="B42" s="251" t="s">
        <v>81</v>
      </c>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row>
    <row r="43" spans="1:27" x14ac:dyDescent="0.25">
      <c r="B43" s="93" t="s">
        <v>82</v>
      </c>
      <c r="C43" s="98"/>
      <c r="D43" s="99"/>
      <c r="E43" s="99"/>
      <c r="F43" s="99"/>
      <c r="G43" s="98"/>
      <c r="H43" s="98"/>
      <c r="I43" s="100"/>
      <c r="J43" s="98"/>
      <c r="K43" s="100"/>
      <c r="L43" s="98"/>
      <c r="M43" s="101"/>
      <c r="N43" s="98"/>
      <c r="O43" s="101"/>
      <c r="P43" s="101"/>
      <c r="Q43" s="98"/>
      <c r="R43" s="98"/>
      <c r="S43" s="100"/>
      <c r="T43" s="100"/>
      <c r="U43" s="98"/>
      <c r="V43" s="101"/>
      <c r="W43" s="101"/>
      <c r="X43" s="98"/>
      <c r="Y43" s="101"/>
      <c r="Z43" s="101"/>
      <c r="AA43" s="98"/>
    </row>
    <row r="44" spans="1:27" x14ac:dyDescent="0.25">
      <c r="B44" s="92"/>
      <c r="C44" s="92"/>
      <c r="D44" s="92"/>
      <c r="E44" s="93"/>
      <c r="F44" s="92"/>
      <c r="G44" s="92"/>
      <c r="J44" s="92"/>
      <c r="K44" s="94"/>
      <c r="L44" s="92"/>
      <c r="M44" s="95"/>
      <c r="N44" s="102"/>
      <c r="O44" s="103"/>
      <c r="P44" s="103"/>
      <c r="Q44" s="104"/>
      <c r="R44" s="104"/>
      <c r="S44" s="103"/>
      <c r="T44" s="103"/>
      <c r="U44" s="104"/>
      <c r="V44" s="103"/>
      <c r="W44" s="103"/>
      <c r="X44" s="104"/>
      <c r="Y44" s="103"/>
      <c r="Z44" s="103"/>
      <c r="AA44" s="105"/>
    </row>
    <row r="45" spans="1:27" x14ac:dyDescent="0.25">
      <c r="B45" s="92" t="s">
        <v>83</v>
      </c>
      <c r="C45" s="92"/>
      <c r="D45" s="92"/>
      <c r="E45" s="93"/>
      <c r="F45" s="92"/>
      <c r="G45" s="252"/>
      <c r="H45" s="252"/>
      <c r="I45" s="252"/>
      <c r="J45" s="92"/>
      <c r="K45" s="94"/>
      <c r="L45" s="92"/>
      <c r="M45" s="95"/>
      <c r="N45" s="102"/>
      <c r="O45" s="103"/>
      <c r="P45" s="103"/>
      <c r="Q45" s="104"/>
      <c r="R45" s="104"/>
      <c r="S45" s="103"/>
      <c r="T45" s="103"/>
      <c r="U45" s="104"/>
      <c r="V45" s="103"/>
      <c r="W45" s="103"/>
      <c r="X45" s="104"/>
      <c r="Y45" s="103"/>
      <c r="Z45" s="103"/>
      <c r="AA45" s="106"/>
    </row>
    <row r="46" spans="1:27" x14ac:dyDescent="0.25">
      <c r="B46" s="92"/>
      <c r="C46" s="92"/>
      <c r="D46" s="92"/>
      <c r="E46" s="93"/>
      <c r="F46" s="92"/>
      <c r="G46" s="244"/>
      <c r="H46" s="244"/>
      <c r="I46" s="244"/>
      <c r="J46" s="92"/>
      <c r="K46" s="94"/>
      <c r="L46" s="92"/>
      <c r="M46" s="95"/>
      <c r="N46" s="102"/>
      <c r="O46" s="103"/>
      <c r="P46" s="103"/>
      <c r="Q46" s="104"/>
      <c r="R46" s="104"/>
      <c r="S46" s="103"/>
      <c r="T46" s="103"/>
      <c r="U46" s="104"/>
      <c r="V46" s="103"/>
      <c r="W46" s="103"/>
      <c r="X46" s="104"/>
      <c r="Y46" s="103"/>
      <c r="Z46" s="103"/>
      <c r="AA46" s="107"/>
    </row>
    <row r="47" spans="1:27" x14ac:dyDescent="0.25">
      <c r="B47" s="92" t="s">
        <v>85</v>
      </c>
      <c r="C47" s="92"/>
      <c r="D47" s="92"/>
      <c r="E47" s="93"/>
      <c r="F47" s="92"/>
      <c r="G47" s="252"/>
      <c r="H47" s="252"/>
      <c r="I47" s="252"/>
      <c r="J47" s="92"/>
      <c r="K47" s="94"/>
      <c r="L47" s="92"/>
      <c r="M47" s="95"/>
      <c r="N47" s="102"/>
      <c r="O47" s="103"/>
      <c r="P47" s="103"/>
      <c r="Q47" s="104"/>
      <c r="R47" s="104"/>
      <c r="S47" s="103"/>
      <c r="T47" s="103"/>
      <c r="U47" s="104"/>
      <c r="V47" s="103"/>
      <c r="W47" s="103"/>
      <c r="X47" s="104"/>
      <c r="Y47" s="103"/>
      <c r="Z47" s="103"/>
      <c r="AA47" s="106"/>
    </row>
    <row r="48" spans="1:27" x14ac:dyDescent="0.25">
      <c r="B48" s="92"/>
      <c r="C48" s="92"/>
      <c r="D48" s="92"/>
      <c r="E48" s="93"/>
      <c r="F48" s="92"/>
      <c r="G48" s="244"/>
      <c r="H48" s="244"/>
      <c r="I48" s="244"/>
      <c r="J48" s="92"/>
      <c r="K48" s="94"/>
      <c r="L48" s="92"/>
      <c r="M48" s="95"/>
      <c r="N48" s="102"/>
      <c r="O48" s="103"/>
      <c r="P48" s="103"/>
      <c r="Q48" s="104"/>
      <c r="R48" s="104"/>
      <c r="S48" s="103"/>
      <c r="T48" s="103"/>
      <c r="U48" s="104"/>
      <c r="V48" s="103"/>
      <c r="W48" s="103"/>
      <c r="X48" s="104"/>
      <c r="Y48" s="103"/>
      <c r="Z48" s="103"/>
      <c r="AA48" s="107"/>
    </row>
    <row r="49" spans="8:27" x14ac:dyDescent="0.25">
      <c r="N49" s="102"/>
      <c r="O49" s="103"/>
      <c r="P49" s="103"/>
      <c r="Q49" s="104"/>
      <c r="R49" s="104"/>
      <c r="S49" s="103"/>
      <c r="T49" s="103"/>
      <c r="U49" s="104"/>
      <c r="V49" s="103"/>
      <c r="W49" s="103"/>
      <c r="X49" s="104"/>
      <c r="Y49" s="103"/>
      <c r="Z49" s="103"/>
      <c r="AA49" s="108"/>
    </row>
    <row r="50" spans="8:27" x14ac:dyDescent="0.25">
      <c r="N50" s="102"/>
      <c r="O50" s="103"/>
      <c r="P50" s="103"/>
      <c r="Q50" s="104"/>
      <c r="R50" s="104"/>
      <c r="S50" s="103"/>
      <c r="T50" s="103"/>
      <c r="U50" s="104"/>
      <c r="V50" s="103"/>
      <c r="W50" s="103"/>
      <c r="X50" s="104"/>
      <c r="Y50" s="103"/>
      <c r="Z50" s="103"/>
      <c r="AA50" s="108"/>
    </row>
    <row r="51" spans="8:27" x14ac:dyDescent="0.25">
      <c r="N51" s="102"/>
      <c r="O51" s="103"/>
      <c r="P51" s="103"/>
      <c r="Q51" s="104"/>
      <c r="R51" s="104"/>
      <c r="S51" s="103"/>
      <c r="T51" s="103"/>
      <c r="U51" s="104"/>
      <c r="V51" s="103"/>
      <c r="W51" s="103"/>
      <c r="X51" s="104"/>
      <c r="Y51" s="103"/>
      <c r="Z51" s="103"/>
      <c r="AA51" s="108"/>
    </row>
    <row r="52" spans="8:27" x14ac:dyDescent="0.25">
      <c r="N52" s="102"/>
      <c r="O52" s="103"/>
      <c r="P52" s="103"/>
      <c r="Q52" s="104"/>
      <c r="R52" s="104"/>
      <c r="S52" s="103"/>
      <c r="T52" s="103"/>
      <c r="U52" s="104"/>
      <c r="V52" s="103"/>
      <c r="W52" s="103"/>
      <c r="X52" s="104"/>
      <c r="Y52" s="103"/>
      <c r="Z52" s="103"/>
      <c r="AA52" s="108"/>
    </row>
    <row r="53" spans="8:27" x14ac:dyDescent="0.25">
      <c r="N53" s="102"/>
      <c r="O53" s="103"/>
      <c r="P53" s="103"/>
      <c r="Q53" s="104"/>
      <c r="R53" s="104"/>
      <c r="S53" s="103"/>
      <c r="T53" s="103"/>
      <c r="U53" s="104"/>
      <c r="V53" s="103"/>
      <c r="W53" s="103"/>
      <c r="X53" s="104"/>
      <c r="Y53" s="103"/>
      <c r="Z53" s="103"/>
      <c r="AA53" s="108"/>
    </row>
    <row r="54" spans="8:27" x14ac:dyDescent="0.25">
      <c r="N54" s="102"/>
      <c r="O54" s="103"/>
      <c r="P54" s="103"/>
      <c r="Q54" s="104"/>
      <c r="R54" s="104"/>
      <c r="S54" s="103"/>
      <c r="T54" s="103"/>
      <c r="U54" s="104"/>
      <c r="V54" s="103"/>
      <c r="W54" s="103"/>
      <c r="X54" s="104"/>
      <c r="Y54" s="103"/>
      <c r="Z54" s="103"/>
      <c r="AA54" s="108"/>
    </row>
    <row r="55" spans="8:27" x14ac:dyDescent="0.25">
      <c r="N55" s="102"/>
      <c r="O55" s="103"/>
      <c r="P55" s="103"/>
      <c r="Q55" s="104"/>
      <c r="R55" s="104"/>
      <c r="S55" s="103"/>
      <c r="T55" s="103"/>
      <c r="U55" s="104"/>
      <c r="V55" s="103"/>
      <c r="W55" s="103"/>
      <c r="X55" s="104"/>
      <c r="Y55" s="103"/>
      <c r="Z55" s="103"/>
      <c r="AA55" s="108"/>
    </row>
    <row r="56" spans="8:27" x14ac:dyDescent="0.25">
      <c r="N56" s="102"/>
      <c r="O56" s="103"/>
      <c r="P56" s="103"/>
      <c r="Q56" s="104"/>
      <c r="R56" s="104"/>
      <c r="S56" s="103"/>
      <c r="T56" s="103"/>
      <c r="U56" s="104"/>
      <c r="V56" s="103"/>
      <c r="W56" s="103"/>
      <c r="X56" s="104"/>
      <c r="Y56" s="103"/>
      <c r="Z56" s="103"/>
      <c r="AA56" s="108"/>
    </row>
    <row r="57" spans="8:27" x14ac:dyDescent="0.25">
      <c r="N57" s="108"/>
      <c r="O57" s="109"/>
      <c r="P57" s="109"/>
      <c r="Q57" s="108"/>
      <c r="R57" s="108"/>
      <c r="S57" s="110"/>
      <c r="T57" s="110"/>
      <c r="U57" s="108"/>
      <c r="V57" s="109"/>
      <c r="W57" s="109"/>
      <c r="X57" s="108"/>
      <c r="Y57" s="109"/>
      <c r="Z57" s="109"/>
      <c r="AA57" s="108"/>
    </row>
    <row r="58" spans="8:27" x14ac:dyDescent="0.25">
      <c r="N58" s="108"/>
      <c r="O58" s="109"/>
      <c r="P58" s="109"/>
      <c r="Q58" s="108"/>
      <c r="R58" s="108"/>
      <c r="S58" s="110"/>
      <c r="T58" s="110"/>
      <c r="U58" s="108"/>
      <c r="V58" s="109"/>
      <c r="W58" s="109"/>
      <c r="X58" s="108"/>
      <c r="Y58" s="109"/>
      <c r="Z58" s="109"/>
      <c r="AA58" s="108"/>
    </row>
    <row r="59" spans="8:27" x14ac:dyDescent="0.25">
      <c r="H59" s="92"/>
      <c r="I59" s="111"/>
      <c r="N59" s="102"/>
      <c r="O59" s="103"/>
      <c r="P59" s="103"/>
      <c r="Q59" s="104"/>
      <c r="R59" s="104"/>
      <c r="S59" s="103"/>
      <c r="T59" s="103"/>
      <c r="U59" s="104"/>
      <c r="V59" s="103"/>
      <c r="W59" s="103"/>
      <c r="X59" s="104"/>
      <c r="Y59" s="103"/>
      <c r="Z59" s="103"/>
      <c r="AA59" s="108"/>
    </row>
    <row r="60" spans="8:27" x14ac:dyDescent="0.25">
      <c r="H60" s="92"/>
      <c r="I60" s="111"/>
      <c r="N60" s="102"/>
      <c r="O60" s="103"/>
      <c r="P60" s="103"/>
      <c r="Q60" s="104"/>
      <c r="R60" s="104"/>
      <c r="S60" s="103"/>
      <c r="T60" s="103"/>
      <c r="U60" s="104"/>
      <c r="V60" s="103"/>
      <c r="W60" s="103"/>
      <c r="X60" s="104"/>
      <c r="Y60" s="103"/>
      <c r="Z60" s="103"/>
      <c r="AA60" s="108"/>
    </row>
    <row r="61" spans="8:27" x14ac:dyDescent="0.25">
      <c r="H61" s="92"/>
      <c r="I61" s="111"/>
      <c r="N61" s="102"/>
      <c r="O61" s="103"/>
      <c r="P61" s="103"/>
      <c r="Q61" s="104"/>
      <c r="R61" s="104"/>
      <c r="S61" s="103"/>
      <c r="T61" s="103"/>
      <c r="U61" s="104"/>
      <c r="V61" s="103"/>
      <c r="W61" s="103"/>
      <c r="X61" s="104"/>
      <c r="Y61" s="103"/>
      <c r="Z61" s="103"/>
      <c r="AA61" s="108"/>
    </row>
    <row r="62" spans="8:27" x14ac:dyDescent="0.25">
      <c r="H62" s="92"/>
      <c r="I62" s="111"/>
      <c r="N62" s="102"/>
      <c r="O62" s="103"/>
      <c r="P62" s="103"/>
      <c r="Q62" s="104"/>
      <c r="R62" s="104"/>
      <c r="S62" s="103"/>
      <c r="T62" s="103"/>
      <c r="U62" s="104"/>
      <c r="V62" s="103"/>
      <c r="W62" s="103"/>
      <c r="X62" s="104"/>
      <c r="Y62" s="103"/>
      <c r="Z62" s="103"/>
      <c r="AA62" s="108"/>
    </row>
    <row r="63" spans="8:27" x14ac:dyDescent="0.25">
      <c r="H63" s="92"/>
      <c r="I63" s="111"/>
      <c r="N63" s="102"/>
      <c r="O63" s="103"/>
      <c r="P63" s="103"/>
      <c r="Q63" s="104"/>
      <c r="R63" s="104"/>
      <c r="S63" s="103"/>
      <c r="T63" s="103"/>
      <c r="U63" s="104"/>
      <c r="V63" s="103"/>
      <c r="W63" s="103"/>
      <c r="X63" s="104"/>
      <c r="Y63" s="103"/>
      <c r="Z63" s="103"/>
      <c r="AA63" s="108"/>
    </row>
    <row r="64" spans="8:27" x14ac:dyDescent="0.25">
      <c r="I64" s="111"/>
      <c r="N64" s="102"/>
      <c r="O64" s="103"/>
      <c r="P64" s="103"/>
      <c r="Q64" s="104"/>
      <c r="R64" s="104"/>
      <c r="S64" s="103"/>
      <c r="T64" s="103"/>
      <c r="U64" s="104"/>
      <c r="V64" s="103"/>
      <c r="W64" s="103"/>
      <c r="X64" s="104"/>
      <c r="Y64" s="103"/>
      <c r="Z64" s="103"/>
      <c r="AA64" s="108"/>
    </row>
    <row r="65" spans="9:27" x14ac:dyDescent="0.25">
      <c r="I65" s="111"/>
      <c r="N65" s="102"/>
      <c r="O65" s="103"/>
      <c r="P65" s="103"/>
      <c r="Q65" s="104"/>
      <c r="R65" s="104"/>
      <c r="S65" s="103"/>
      <c r="T65" s="103"/>
      <c r="U65" s="104"/>
      <c r="V65" s="103"/>
      <c r="W65" s="103"/>
      <c r="X65" s="104"/>
      <c r="Y65" s="103"/>
      <c r="Z65" s="103"/>
      <c r="AA65" s="108"/>
    </row>
    <row r="66" spans="9:27" x14ac:dyDescent="0.25">
      <c r="I66" s="111"/>
      <c r="N66" s="102"/>
      <c r="O66" s="103"/>
      <c r="P66" s="103"/>
      <c r="Q66" s="104"/>
      <c r="R66" s="104"/>
      <c r="S66" s="103"/>
      <c r="T66" s="103"/>
      <c r="U66" s="104"/>
      <c r="V66" s="103"/>
      <c r="W66" s="103"/>
      <c r="X66" s="104"/>
      <c r="Y66" s="103"/>
      <c r="Z66" s="103"/>
      <c r="AA66" s="108"/>
    </row>
    <row r="67" spans="9:27" x14ac:dyDescent="0.25">
      <c r="N67" s="102"/>
      <c r="O67" s="103"/>
      <c r="P67" s="103"/>
      <c r="Q67" s="104"/>
      <c r="R67" s="104"/>
      <c r="S67" s="103"/>
      <c r="T67" s="103"/>
      <c r="U67" s="104"/>
      <c r="V67" s="103"/>
      <c r="W67" s="103"/>
      <c r="X67" s="104"/>
      <c r="Y67" s="103"/>
      <c r="Z67" s="103"/>
      <c r="AA67" s="108"/>
    </row>
    <row r="68" spans="9:27" x14ac:dyDescent="0.25">
      <c r="N68" s="102"/>
      <c r="O68" s="103"/>
      <c r="P68" s="103"/>
      <c r="Q68" s="104"/>
      <c r="R68" s="104"/>
      <c r="S68" s="103"/>
      <c r="T68" s="103"/>
      <c r="U68" s="104"/>
      <c r="V68" s="103"/>
      <c r="W68" s="103"/>
      <c r="X68" s="104"/>
      <c r="Y68" s="103"/>
      <c r="Z68" s="103"/>
      <c r="AA68" s="108"/>
    </row>
    <row r="69" spans="9:27" x14ac:dyDescent="0.25">
      <c r="N69" s="102"/>
      <c r="O69" s="103"/>
      <c r="P69" s="103"/>
      <c r="Q69" s="104"/>
      <c r="R69" s="104"/>
      <c r="S69" s="103"/>
      <c r="T69" s="103"/>
      <c r="U69" s="104"/>
      <c r="V69" s="103"/>
      <c r="W69" s="103"/>
      <c r="X69" s="104"/>
      <c r="Y69" s="103"/>
      <c r="Z69" s="103"/>
      <c r="AA69" s="108"/>
    </row>
    <row r="70" spans="9:27" x14ac:dyDescent="0.25">
      <c r="N70" s="102"/>
      <c r="O70" s="103"/>
      <c r="P70" s="103"/>
      <c r="Q70" s="104"/>
      <c r="R70" s="104"/>
      <c r="S70" s="103"/>
      <c r="T70" s="103"/>
      <c r="U70" s="104"/>
      <c r="V70" s="103"/>
      <c r="W70" s="103"/>
      <c r="X70" s="104"/>
      <c r="Y70" s="103"/>
      <c r="Z70" s="103"/>
      <c r="AA70" s="108"/>
    </row>
    <row r="71" spans="9:27" x14ac:dyDescent="0.25">
      <c r="N71" s="102"/>
      <c r="O71" s="103"/>
      <c r="P71" s="103"/>
      <c r="Q71" s="104"/>
      <c r="R71" s="104"/>
      <c r="S71" s="103"/>
      <c r="T71" s="103"/>
      <c r="U71" s="104"/>
      <c r="V71" s="103"/>
      <c r="W71" s="103"/>
      <c r="X71" s="104"/>
      <c r="Y71" s="103"/>
      <c r="Z71" s="103"/>
      <c r="AA71" s="108"/>
    </row>
    <row r="72" spans="9:27" x14ac:dyDescent="0.25">
      <c r="N72" s="108"/>
      <c r="O72" s="109"/>
      <c r="P72" s="109"/>
      <c r="Q72" s="108"/>
      <c r="R72" s="108"/>
      <c r="S72" s="110"/>
      <c r="T72" s="110"/>
      <c r="U72" s="108"/>
      <c r="V72" s="109"/>
      <c r="W72" s="109"/>
      <c r="X72" s="108"/>
      <c r="Y72" s="109"/>
      <c r="Z72" s="109"/>
      <c r="AA72" s="108"/>
    </row>
  </sheetData>
  <mergeCells count="29">
    <mergeCell ref="C11:H11"/>
    <mergeCell ref="GG11:IC11"/>
    <mergeCell ref="B1:AA1"/>
    <mergeCell ref="C9:F9"/>
    <mergeCell ref="GG9:IC9"/>
    <mergeCell ref="C10:G10"/>
    <mergeCell ref="GG10:IC10"/>
    <mergeCell ref="C12:E12"/>
    <mergeCell ref="GG12:IC12"/>
    <mergeCell ref="C13:E13"/>
    <mergeCell ref="GG13:IC13"/>
    <mergeCell ref="B15:B16"/>
    <mergeCell ref="C15:C16"/>
    <mergeCell ref="D15:D16"/>
    <mergeCell ref="E15:E16"/>
    <mergeCell ref="F15:F16"/>
    <mergeCell ref="G48:I48"/>
    <mergeCell ref="R15:Z15"/>
    <mergeCell ref="AA15:AA16"/>
    <mergeCell ref="B42:AA42"/>
    <mergeCell ref="G45:I45"/>
    <mergeCell ref="G46:I46"/>
    <mergeCell ref="G47:I47"/>
    <mergeCell ref="G15:G16"/>
    <mergeCell ref="H15:M15"/>
    <mergeCell ref="N15:N16"/>
    <mergeCell ref="O15:O16"/>
    <mergeCell ref="P15:P16"/>
    <mergeCell ref="Q15:Q16"/>
  </mergeCells>
  <conditionalFormatting sqref="X18:X23 N18:R23 U18:U23 E19:F23 E25:F31 U25:U37 N25:R37 X25:X37 E18:I18 E32:I35 E37:I37 E36:H36">
    <cfRule type="cellIs" dxfId="33" priority="28" operator="equal">
      <formula>0</formula>
    </cfRule>
  </conditionalFormatting>
  <conditionalFormatting sqref="Y32:Z37">
    <cfRule type="cellIs" dxfId="32" priority="25" operator="equal">
      <formula>0</formula>
    </cfRule>
  </conditionalFormatting>
  <conditionalFormatting sqref="V32:W37">
    <cfRule type="cellIs" dxfId="31" priority="26" operator="equal">
      <formula>0</formula>
    </cfRule>
  </conditionalFormatting>
  <conditionalFormatting sqref="S18:T23 S25:T37">
    <cfRule type="cellIs" dxfId="30" priority="27" operator="equal">
      <formula>0</formula>
    </cfRule>
  </conditionalFormatting>
  <conditionalFormatting sqref="V18:W23 V25:W31">
    <cfRule type="cellIs" dxfId="29" priority="24" operator="equal">
      <formula>0</formula>
    </cfRule>
  </conditionalFormatting>
  <conditionalFormatting sqref="Y18:Z23 Y25:Z31">
    <cfRule type="cellIs" dxfId="28" priority="23" operator="equal">
      <formula>0</formula>
    </cfRule>
  </conditionalFormatting>
  <conditionalFormatting sqref="G19:I23 G25:I31">
    <cfRule type="cellIs" dxfId="27" priority="22" operator="equal">
      <formula>0</formula>
    </cfRule>
  </conditionalFormatting>
  <conditionalFormatting sqref="L18:M18 L32:M37">
    <cfRule type="cellIs" dxfId="26" priority="19" operator="equal">
      <formula>0</formula>
    </cfRule>
  </conditionalFormatting>
  <conditionalFormatting sqref="J19:K23 J25:K31">
    <cfRule type="cellIs" dxfId="25" priority="20" operator="equal">
      <formula>0</formula>
    </cfRule>
  </conditionalFormatting>
  <conditionalFormatting sqref="J18:K18 J32:K37">
    <cfRule type="cellIs" dxfId="24" priority="21" operator="equal">
      <formula>0</formula>
    </cfRule>
  </conditionalFormatting>
  <conditionalFormatting sqref="L19:M23 L25:M31">
    <cfRule type="cellIs" dxfId="23" priority="18" operator="equal">
      <formula>0</formula>
    </cfRule>
  </conditionalFormatting>
  <conditionalFormatting sqref="X44:X56 N44:R56 U44:U56">
    <cfRule type="cellIs" dxfId="22" priority="17" operator="equal">
      <formula>0</formula>
    </cfRule>
  </conditionalFormatting>
  <conditionalFormatting sqref="S44:T56">
    <cfRule type="cellIs" dxfId="21" priority="16" operator="equal">
      <formula>0</formula>
    </cfRule>
  </conditionalFormatting>
  <conditionalFormatting sqref="V44:W56">
    <cfRule type="cellIs" dxfId="20" priority="15" operator="equal">
      <formula>0</formula>
    </cfRule>
  </conditionalFormatting>
  <conditionalFormatting sqref="Y44:Z56">
    <cfRule type="cellIs" dxfId="19" priority="14" operator="equal">
      <formula>0</formula>
    </cfRule>
  </conditionalFormatting>
  <conditionalFormatting sqref="X59:X71 N59:R71 U59:U71">
    <cfRule type="cellIs" dxfId="18" priority="13" operator="equal">
      <formula>0</formula>
    </cfRule>
  </conditionalFormatting>
  <conditionalFormatting sqref="S59:T71">
    <cfRule type="cellIs" dxfId="17" priority="12" operator="equal">
      <formula>0</formula>
    </cfRule>
  </conditionalFormatting>
  <conditionalFormatting sqref="V59:W71">
    <cfRule type="cellIs" dxfId="16" priority="11" operator="equal">
      <formula>0</formula>
    </cfRule>
  </conditionalFormatting>
  <conditionalFormatting sqref="Y59:Z71">
    <cfRule type="cellIs" dxfId="15" priority="10" operator="equal">
      <formula>0</formula>
    </cfRule>
  </conditionalFormatting>
  <conditionalFormatting sqref="X24 N24:R24 U24 F24">
    <cfRule type="cellIs" dxfId="14" priority="9" operator="equal">
      <formula>0</formula>
    </cfRule>
  </conditionalFormatting>
  <conditionalFormatting sqref="S24:T24">
    <cfRule type="cellIs" dxfId="13" priority="8" operator="equal">
      <formula>0</formula>
    </cfRule>
  </conditionalFormatting>
  <conditionalFormatting sqref="V24:W24">
    <cfRule type="cellIs" dxfId="12" priority="7" operator="equal">
      <formula>0</formula>
    </cfRule>
  </conditionalFormatting>
  <conditionalFormatting sqref="Y24:Z24">
    <cfRule type="cellIs" dxfId="11" priority="6" operator="equal">
      <formula>0</formula>
    </cfRule>
  </conditionalFormatting>
  <conditionalFormatting sqref="G24:I24">
    <cfRule type="cellIs" dxfId="10" priority="5" operator="equal">
      <formula>0</formula>
    </cfRule>
  </conditionalFormatting>
  <conditionalFormatting sqref="J24:K24">
    <cfRule type="cellIs" dxfId="9" priority="4" operator="equal">
      <formula>0</formula>
    </cfRule>
  </conditionalFormatting>
  <conditionalFormatting sqref="L24:M24">
    <cfRule type="cellIs" dxfId="8" priority="3" operator="equal">
      <formula>0</formula>
    </cfRule>
  </conditionalFormatting>
  <conditionalFormatting sqref="E24">
    <cfRule type="cellIs" dxfId="7" priority="2" operator="equal">
      <formula>0</formula>
    </cfRule>
  </conditionalFormatting>
  <conditionalFormatting sqref="I36">
    <cfRule type="cellIs" dxfId="6" priority="1" operator="equal">
      <formula>0</formula>
    </cfRule>
  </conditionalFormatting>
  <dataValidations count="1">
    <dataValidation type="list" allowBlank="1" showInputMessage="1" showErrorMessage="1" sqref="C12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C65548 IU65548 SQ65548 ACM65548 AMI65548 AWE65548 BGA65548 BPW65548 BZS65548 CJO65548 CTK65548 DDG65548 DNC65548 DWY65548 EGU65548 EQQ65548 FAM65548 FKI65548 FUE65548 GEA65548 GNW65548 GXS65548 HHO65548 HRK65548 IBG65548 ILC65548 IUY65548 JEU65548 JOQ65548 JYM65548 KII65548 KSE65548 LCA65548 LLW65548 LVS65548 MFO65548 MPK65548 MZG65548 NJC65548 NSY65548 OCU65548 OMQ65548 OWM65548 PGI65548 PQE65548 QAA65548 QJW65548 QTS65548 RDO65548 RNK65548 RXG65548 SHC65548 SQY65548 TAU65548 TKQ65548 TUM65548 UEI65548 UOE65548 UYA65548 VHW65548 VRS65548 WBO65548 WLK65548 WVG65548 C131084 IU131084 SQ131084 ACM131084 AMI131084 AWE131084 BGA131084 BPW131084 BZS131084 CJO131084 CTK131084 DDG131084 DNC131084 DWY131084 EGU131084 EQQ131084 FAM131084 FKI131084 FUE131084 GEA131084 GNW131084 GXS131084 HHO131084 HRK131084 IBG131084 ILC131084 IUY131084 JEU131084 JOQ131084 JYM131084 KII131084 KSE131084 LCA131084 LLW131084 LVS131084 MFO131084 MPK131084 MZG131084 NJC131084 NSY131084 OCU131084 OMQ131084 OWM131084 PGI131084 PQE131084 QAA131084 QJW131084 QTS131084 RDO131084 RNK131084 RXG131084 SHC131084 SQY131084 TAU131084 TKQ131084 TUM131084 UEI131084 UOE131084 UYA131084 VHW131084 VRS131084 WBO131084 WLK131084 WVG131084 C196620 IU196620 SQ196620 ACM196620 AMI196620 AWE196620 BGA196620 BPW196620 BZS196620 CJO196620 CTK196620 DDG196620 DNC196620 DWY196620 EGU196620 EQQ196620 FAM196620 FKI196620 FUE196620 GEA196620 GNW196620 GXS196620 HHO196620 HRK196620 IBG196620 ILC196620 IUY196620 JEU196620 JOQ196620 JYM196620 KII196620 KSE196620 LCA196620 LLW196620 LVS196620 MFO196620 MPK196620 MZG196620 NJC196620 NSY196620 OCU196620 OMQ196620 OWM196620 PGI196620 PQE196620 QAA196620 QJW196620 QTS196620 RDO196620 RNK196620 RXG196620 SHC196620 SQY196620 TAU196620 TKQ196620 TUM196620 UEI196620 UOE196620 UYA196620 VHW196620 VRS196620 WBO196620 WLK196620 WVG196620 C262156 IU262156 SQ262156 ACM262156 AMI262156 AWE262156 BGA262156 BPW262156 BZS262156 CJO262156 CTK262156 DDG262156 DNC262156 DWY262156 EGU262156 EQQ262156 FAM262156 FKI262156 FUE262156 GEA262156 GNW262156 GXS262156 HHO262156 HRK262156 IBG262156 ILC262156 IUY262156 JEU262156 JOQ262156 JYM262156 KII262156 KSE262156 LCA262156 LLW262156 LVS262156 MFO262156 MPK262156 MZG262156 NJC262156 NSY262156 OCU262156 OMQ262156 OWM262156 PGI262156 PQE262156 QAA262156 QJW262156 QTS262156 RDO262156 RNK262156 RXG262156 SHC262156 SQY262156 TAU262156 TKQ262156 TUM262156 UEI262156 UOE262156 UYA262156 VHW262156 VRS262156 WBO262156 WLK262156 WVG262156 C327692 IU327692 SQ327692 ACM327692 AMI327692 AWE327692 BGA327692 BPW327692 BZS327692 CJO327692 CTK327692 DDG327692 DNC327692 DWY327692 EGU327692 EQQ327692 FAM327692 FKI327692 FUE327692 GEA327692 GNW327692 GXS327692 HHO327692 HRK327692 IBG327692 ILC327692 IUY327692 JEU327692 JOQ327692 JYM327692 KII327692 KSE327692 LCA327692 LLW327692 LVS327692 MFO327692 MPK327692 MZG327692 NJC327692 NSY327692 OCU327692 OMQ327692 OWM327692 PGI327692 PQE327692 QAA327692 QJW327692 QTS327692 RDO327692 RNK327692 RXG327692 SHC327692 SQY327692 TAU327692 TKQ327692 TUM327692 UEI327692 UOE327692 UYA327692 VHW327692 VRS327692 WBO327692 WLK327692 WVG327692 C393228 IU393228 SQ393228 ACM393228 AMI393228 AWE393228 BGA393228 BPW393228 BZS393228 CJO393228 CTK393228 DDG393228 DNC393228 DWY393228 EGU393228 EQQ393228 FAM393228 FKI393228 FUE393228 GEA393228 GNW393228 GXS393228 HHO393228 HRK393228 IBG393228 ILC393228 IUY393228 JEU393228 JOQ393228 JYM393228 KII393228 KSE393228 LCA393228 LLW393228 LVS393228 MFO393228 MPK393228 MZG393228 NJC393228 NSY393228 OCU393228 OMQ393228 OWM393228 PGI393228 PQE393228 QAA393228 QJW393228 QTS393228 RDO393228 RNK393228 RXG393228 SHC393228 SQY393228 TAU393228 TKQ393228 TUM393228 UEI393228 UOE393228 UYA393228 VHW393228 VRS393228 WBO393228 WLK393228 WVG393228 C458764 IU458764 SQ458764 ACM458764 AMI458764 AWE458764 BGA458764 BPW458764 BZS458764 CJO458764 CTK458764 DDG458764 DNC458764 DWY458764 EGU458764 EQQ458764 FAM458764 FKI458764 FUE458764 GEA458764 GNW458764 GXS458764 HHO458764 HRK458764 IBG458764 ILC458764 IUY458764 JEU458764 JOQ458764 JYM458764 KII458764 KSE458764 LCA458764 LLW458764 LVS458764 MFO458764 MPK458764 MZG458764 NJC458764 NSY458764 OCU458764 OMQ458764 OWM458764 PGI458764 PQE458764 QAA458764 QJW458764 QTS458764 RDO458764 RNK458764 RXG458764 SHC458764 SQY458764 TAU458764 TKQ458764 TUM458764 UEI458764 UOE458764 UYA458764 VHW458764 VRS458764 WBO458764 WLK458764 WVG458764 C524300 IU524300 SQ524300 ACM524300 AMI524300 AWE524300 BGA524300 BPW524300 BZS524300 CJO524300 CTK524300 DDG524300 DNC524300 DWY524300 EGU524300 EQQ524300 FAM524300 FKI524300 FUE524300 GEA524300 GNW524300 GXS524300 HHO524300 HRK524300 IBG524300 ILC524300 IUY524300 JEU524300 JOQ524300 JYM524300 KII524300 KSE524300 LCA524300 LLW524300 LVS524300 MFO524300 MPK524300 MZG524300 NJC524300 NSY524300 OCU524300 OMQ524300 OWM524300 PGI524300 PQE524300 QAA524300 QJW524300 QTS524300 RDO524300 RNK524300 RXG524300 SHC524300 SQY524300 TAU524300 TKQ524300 TUM524300 UEI524300 UOE524300 UYA524300 VHW524300 VRS524300 WBO524300 WLK524300 WVG524300 C589836 IU589836 SQ589836 ACM589836 AMI589836 AWE589836 BGA589836 BPW589836 BZS589836 CJO589836 CTK589836 DDG589836 DNC589836 DWY589836 EGU589836 EQQ589836 FAM589836 FKI589836 FUE589836 GEA589836 GNW589836 GXS589836 HHO589836 HRK589836 IBG589836 ILC589836 IUY589836 JEU589836 JOQ589836 JYM589836 KII589836 KSE589836 LCA589836 LLW589836 LVS589836 MFO589836 MPK589836 MZG589836 NJC589836 NSY589836 OCU589836 OMQ589836 OWM589836 PGI589836 PQE589836 QAA589836 QJW589836 QTS589836 RDO589836 RNK589836 RXG589836 SHC589836 SQY589836 TAU589836 TKQ589836 TUM589836 UEI589836 UOE589836 UYA589836 VHW589836 VRS589836 WBO589836 WLK589836 WVG589836 C655372 IU655372 SQ655372 ACM655372 AMI655372 AWE655372 BGA655372 BPW655372 BZS655372 CJO655372 CTK655372 DDG655372 DNC655372 DWY655372 EGU655372 EQQ655372 FAM655372 FKI655372 FUE655372 GEA655372 GNW655372 GXS655372 HHO655372 HRK655372 IBG655372 ILC655372 IUY655372 JEU655372 JOQ655372 JYM655372 KII655372 KSE655372 LCA655372 LLW655372 LVS655372 MFO655372 MPK655372 MZG655372 NJC655372 NSY655372 OCU655372 OMQ655372 OWM655372 PGI655372 PQE655372 QAA655372 QJW655372 QTS655372 RDO655372 RNK655372 RXG655372 SHC655372 SQY655372 TAU655372 TKQ655372 TUM655372 UEI655372 UOE655372 UYA655372 VHW655372 VRS655372 WBO655372 WLK655372 WVG655372 C720908 IU720908 SQ720908 ACM720908 AMI720908 AWE720908 BGA720908 BPW720908 BZS720908 CJO720908 CTK720908 DDG720908 DNC720908 DWY720908 EGU720908 EQQ720908 FAM720908 FKI720908 FUE720908 GEA720908 GNW720908 GXS720908 HHO720908 HRK720908 IBG720908 ILC720908 IUY720908 JEU720908 JOQ720908 JYM720908 KII720908 KSE720908 LCA720908 LLW720908 LVS720908 MFO720908 MPK720908 MZG720908 NJC720908 NSY720908 OCU720908 OMQ720908 OWM720908 PGI720908 PQE720908 QAA720908 QJW720908 QTS720908 RDO720908 RNK720908 RXG720908 SHC720908 SQY720908 TAU720908 TKQ720908 TUM720908 UEI720908 UOE720908 UYA720908 VHW720908 VRS720908 WBO720908 WLK720908 WVG720908 C786444 IU786444 SQ786444 ACM786444 AMI786444 AWE786444 BGA786444 BPW786444 BZS786444 CJO786444 CTK786444 DDG786444 DNC786444 DWY786444 EGU786444 EQQ786444 FAM786444 FKI786444 FUE786444 GEA786444 GNW786444 GXS786444 HHO786444 HRK786444 IBG786444 ILC786444 IUY786444 JEU786444 JOQ786444 JYM786444 KII786444 KSE786444 LCA786444 LLW786444 LVS786444 MFO786444 MPK786444 MZG786444 NJC786444 NSY786444 OCU786444 OMQ786444 OWM786444 PGI786444 PQE786444 QAA786444 QJW786444 QTS786444 RDO786444 RNK786444 RXG786444 SHC786444 SQY786444 TAU786444 TKQ786444 TUM786444 UEI786444 UOE786444 UYA786444 VHW786444 VRS786444 WBO786444 WLK786444 WVG786444 C851980 IU851980 SQ851980 ACM851980 AMI851980 AWE851980 BGA851980 BPW851980 BZS851980 CJO851980 CTK851980 DDG851980 DNC851980 DWY851980 EGU851980 EQQ851980 FAM851980 FKI851980 FUE851980 GEA851980 GNW851980 GXS851980 HHO851980 HRK851980 IBG851980 ILC851980 IUY851980 JEU851980 JOQ851980 JYM851980 KII851980 KSE851980 LCA851980 LLW851980 LVS851980 MFO851980 MPK851980 MZG851980 NJC851980 NSY851980 OCU851980 OMQ851980 OWM851980 PGI851980 PQE851980 QAA851980 QJW851980 QTS851980 RDO851980 RNK851980 RXG851980 SHC851980 SQY851980 TAU851980 TKQ851980 TUM851980 UEI851980 UOE851980 UYA851980 VHW851980 VRS851980 WBO851980 WLK851980 WVG851980 C917516 IU917516 SQ917516 ACM917516 AMI917516 AWE917516 BGA917516 BPW917516 BZS917516 CJO917516 CTK917516 DDG917516 DNC917516 DWY917516 EGU917516 EQQ917516 FAM917516 FKI917516 FUE917516 GEA917516 GNW917516 GXS917516 HHO917516 HRK917516 IBG917516 ILC917516 IUY917516 JEU917516 JOQ917516 JYM917516 KII917516 KSE917516 LCA917516 LLW917516 LVS917516 MFO917516 MPK917516 MZG917516 NJC917516 NSY917516 OCU917516 OMQ917516 OWM917516 PGI917516 PQE917516 QAA917516 QJW917516 QTS917516 RDO917516 RNK917516 RXG917516 SHC917516 SQY917516 TAU917516 TKQ917516 TUM917516 UEI917516 UOE917516 UYA917516 VHW917516 VRS917516 WBO917516 WLK917516 WVG917516 C983052 IU983052 SQ983052 ACM983052 AMI983052 AWE983052 BGA983052 BPW983052 BZS983052 CJO983052 CTK983052 DDG983052 DNC983052 DWY983052 EGU983052 EQQ983052 FAM983052 FKI983052 FUE983052 GEA983052 GNW983052 GXS983052 HHO983052 HRK983052 IBG983052 ILC983052 IUY983052 JEU983052 JOQ983052 JYM983052 KII983052 KSE983052 LCA983052 LLW983052 LVS983052 MFO983052 MPK983052 MZG983052 NJC983052 NSY983052 OCU983052 OMQ983052 OWM983052 PGI983052 PQE983052 QAA983052 QJW983052 QTS983052 RDO983052 RNK983052 RXG983052 SHC983052 SQY983052 TAU983052 TKQ983052 TUM983052 UEI983052 UOE983052 UYA983052 VHW983052 VRS983052 WBO983052 WLK983052 WVG983052" xr:uid="{44C5DF1D-8162-4867-9562-6757A2FF1643}">
      <formula1>$AC$8:$AC$13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5DF7D-20DC-4A6B-A1EA-DFADBC3D0D49}">
  <dimension ref="A1:AC104"/>
  <sheetViews>
    <sheetView topLeftCell="A10" zoomScale="62" zoomScaleNormal="62" workbookViewId="0">
      <selection activeCell="H32" sqref="H32"/>
    </sheetView>
  </sheetViews>
  <sheetFormatPr defaultColWidth="0.85546875" defaultRowHeight="15" outlineLevelRow="1" outlineLevelCol="2" x14ac:dyDescent="0.25"/>
  <cols>
    <col min="1" max="1" width="4.140625" style="92" customWidth="1"/>
    <col min="2" max="2" width="44.42578125" style="92" customWidth="1"/>
    <col min="3" max="3" width="10.140625" style="92" customWidth="1"/>
    <col min="4" max="4" width="7" style="92" customWidth="1"/>
    <col min="5" max="5" width="11.7109375" style="92" customWidth="1"/>
    <col min="6" max="6" width="14.140625" style="94" customWidth="1" outlineLevel="1"/>
    <col min="7" max="7" width="13.42578125" style="92" customWidth="1"/>
    <col min="8" max="8" width="12.42578125" style="114" customWidth="1"/>
    <col min="9" max="9" width="12" style="94" customWidth="1" outlineLevel="1"/>
    <col min="10" max="10" width="10.5703125" style="92" customWidth="1"/>
    <col min="11" max="11" width="9.28515625" style="92" customWidth="1" outlineLevel="1"/>
    <col min="12" max="12" width="13.28515625" style="92" customWidth="1"/>
    <col min="13" max="13" width="9.7109375" style="115" customWidth="1"/>
    <col min="14" max="14" width="9.7109375" style="115" customWidth="1" outlineLevel="2"/>
    <col min="15" max="15" width="15" style="115" customWidth="1"/>
    <col min="16" max="16" width="12.28515625" style="115" customWidth="1" outlineLevel="1"/>
    <col min="17" max="17" width="12" style="115" customWidth="1" outlineLevel="1"/>
    <col min="18" max="18" width="12.5703125" style="115" customWidth="1"/>
    <col min="19" max="19" width="14.7109375" style="115" customWidth="1"/>
    <col min="20" max="20" width="11.5703125" style="115" customWidth="1" outlineLevel="1"/>
    <col min="21" max="21" width="15.28515625" style="115" customWidth="1" outlineLevel="1"/>
    <col min="22" max="22" width="10.28515625" style="115" customWidth="1"/>
    <col min="23" max="23" width="12.42578125" style="115" customWidth="1" outlineLevel="1"/>
    <col min="24" max="24" width="14" style="115" customWidth="1" outlineLevel="1"/>
    <col min="25" max="25" width="11.5703125" style="115" customWidth="1"/>
    <col min="26" max="26" width="13.140625" style="115" customWidth="1"/>
    <col min="27" max="27" width="11.7109375" style="115" customWidth="1" outlineLevel="2"/>
    <col min="28" max="28" width="12.42578125" style="115" customWidth="1" outlineLevel="2"/>
    <col min="29" max="29" width="14.28515625" style="115" customWidth="1"/>
    <col min="30" max="165" width="0.85546875" style="92"/>
    <col min="166" max="166" width="0.7109375" style="92" customWidth="1"/>
    <col min="167" max="207" width="0.85546875" style="92"/>
    <col min="208" max="208" width="2.28515625" style="92" customWidth="1"/>
    <col min="209" max="214" width="0.85546875" style="92"/>
    <col min="215" max="215" width="1.42578125" style="92" customWidth="1"/>
    <col min="216" max="221" width="0.85546875" style="92"/>
    <col min="222" max="222" width="2.42578125" style="92" customWidth="1"/>
    <col min="223" max="252" width="0.85546875" style="92"/>
    <col min="253" max="253" width="4.140625" style="92" customWidth="1"/>
    <col min="254" max="254" width="44.42578125" style="92" customWidth="1"/>
    <col min="255" max="255" width="7.85546875" style="92" customWidth="1"/>
    <col min="256" max="256" width="7" style="92" customWidth="1"/>
    <col min="257" max="257" width="11.7109375" style="92" customWidth="1"/>
    <col min="258" max="259" width="0" style="92" hidden="1" customWidth="1"/>
    <col min="260" max="260" width="13.42578125" style="92" customWidth="1"/>
    <col min="261" max="261" width="12.42578125" style="92" customWidth="1"/>
    <col min="262" max="263" width="0" style="92" hidden="1" customWidth="1"/>
    <col min="264" max="264" width="10.5703125" style="92" customWidth="1"/>
    <col min="265" max="266" width="0" style="92" hidden="1" customWidth="1"/>
    <col min="267" max="267" width="13.28515625" style="92" customWidth="1"/>
    <col min="268" max="268" width="9.7109375" style="92" customWidth="1"/>
    <col min="269" max="270" width="0" style="92" hidden="1" customWidth="1"/>
    <col min="271" max="271" width="15" style="92" customWidth="1"/>
    <col min="272" max="273" width="0" style="92" hidden="1" customWidth="1"/>
    <col min="274" max="274" width="12.5703125" style="92" customWidth="1"/>
    <col min="275" max="275" width="14.7109375" style="92" customWidth="1"/>
    <col min="276" max="276" width="11.5703125" style="92" customWidth="1"/>
    <col min="277" max="277" width="15.28515625" style="92" customWidth="1"/>
    <col min="278" max="278" width="10.28515625" style="92" customWidth="1"/>
    <col min="279" max="279" width="12.42578125" style="92" customWidth="1"/>
    <col min="280" max="280" width="14" style="92" customWidth="1"/>
    <col min="281" max="281" width="11.5703125" style="92" customWidth="1"/>
    <col min="282" max="282" width="13.140625" style="92" customWidth="1"/>
    <col min="283" max="283" width="11.7109375" style="92" customWidth="1"/>
    <col min="284" max="284" width="12.42578125" style="92" customWidth="1"/>
    <col min="285" max="285" width="14.28515625" style="92" customWidth="1"/>
    <col min="286" max="421" width="0.85546875" style="92"/>
    <col min="422" max="422" width="0.7109375" style="92" customWidth="1"/>
    <col min="423" max="463" width="0.85546875" style="92"/>
    <col min="464" max="464" width="2.28515625" style="92" customWidth="1"/>
    <col min="465" max="470" width="0.85546875" style="92"/>
    <col min="471" max="471" width="1.42578125" style="92" customWidth="1"/>
    <col min="472" max="477" width="0.85546875" style="92"/>
    <col min="478" max="478" width="2.42578125" style="92" customWidth="1"/>
    <col min="479" max="508" width="0.85546875" style="92"/>
    <col min="509" max="509" width="4.140625" style="92" customWidth="1"/>
    <col min="510" max="510" width="44.42578125" style="92" customWidth="1"/>
    <col min="511" max="511" width="7.85546875" style="92" customWidth="1"/>
    <col min="512" max="512" width="7" style="92" customWidth="1"/>
    <col min="513" max="513" width="11.7109375" style="92" customWidth="1"/>
    <col min="514" max="515" width="0" style="92" hidden="1" customWidth="1"/>
    <col min="516" max="516" width="13.42578125" style="92" customWidth="1"/>
    <col min="517" max="517" width="12.42578125" style="92" customWidth="1"/>
    <col min="518" max="519" width="0" style="92" hidden="1" customWidth="1"/>
    <col min="520" max="520" width="10.5703125" style="92" customWidth="1"/>
    <col min="521" max="522" width="0" style="92" hidden="1" customWidth="1"/>
    <col min="523" max="523" width="13.28515625" style="92" customWidth="1"/>
    <col min="524" max="524" width="9.7109375" style="92" customWidth="1"/>
    <col min="525" max="526" width="0" style="92" hidden="1" customWidth="1"/>
    <col min="527" max="527" width="15" style="92" customWidth="1"/>
    <col min="528" max="529" width="0" style="92" hidden="1" customWidth="1"/>
    <col min="530" max="530" width="12.5703125" style="92" customWidth="1"/>
    <col min="531" max="531" width="14.7109375" style="92" customWidth="1"/>
    <col min="532" max="532" width="11.5703125" style="92" customWidth="1"/>
    <col min="533" max="533" width="15.28515625" style="92" customWidth="1"/>
    <col min="534" max="534" width="10.28515625" style="92" customWidth="1"/>
    <col min="535" max="535" width="12.42578125" style="92" customWidth="1"/>
    <col min="536" max="536" width="14" style="92" customWidth="1"/>
    <col min="537" max="537" width="11.5703125" style="92" customWidth="1"/>
    <col min="538" max="538" width="13.140625" style="92" customWidth="1"/>
    <col min="539" max="539" width="11.7109375" style="92" customWidth="1"/>
    <col min="540" max="540" width="12.42578125" style="92" customWidth="1"/>
    <col min="541" max="541" width="14.28515625" style="92" customWidth="1"/>
    <col min="542" max="677" width="0.85546875" style="92"/>
    <col min="678" max="678" width="0.7109375" style="92" customWidth="1"/>
    <col min="679" max="719" width="0.85546875" style="92"/>
    <col min="720" max="720" width="2.28515625" style="92" customWidth="1"/>
    <col min="721" max="726" width="0.85546875" style="92"/>
    <col min="727" max="727" width="1.42578125" style="92" customWidth="1"/>
    <col min="728" max="733" width="0.85546875" style="92"/>
    <col min="734" max="734" width="2.42578125" style="92" customWidth="1"/>
    <col min="735" max="764" width="0.85546875" style="92"/>
    <col min="765" max="765" width="4.140625" style="92" customWidth="1"/>
    <col min="766" max="766" width="44.42578125" style="92" customWidth="1"/>
    <col min="767" max="767" width="7.85546875" style="92" customWidth="1"/>
    <col min="768" max="768" width="7" style="92" customWidth="1"/>
    <col min="769" max="769" width="11.7109375" style="92" customWidth="1"/>
    <col min="770" max="771" width="0" style="92" hidden="1" customWidth="1"/>
    <col min="772" max="772" width="13.42578125" style="92" customWidth="1"/>
    <col min="773" max="773" width="12.42578125" style="92" customWidth="1"/>
    <col min="774" max="775" width="0" style="92" hidden="1" customWidth="1"/>
    <col min="776" max="776" width="10.5703125" style="92" customWidth="1"/>
    <col min="777" max="778" width="0" style="92" hidden="1" customWidth="1"/>
    <col min="779" max="779" width="13.28515625" style="92" customWidth="1"/>
    <col min="780" max="780" width="9.7109375" style="92" customWidth="1"/>
    <col min="781" max="782" width="0" style="92" hidden="1" customWidth="1"/>
    <col min="783" max="783" width="15" style="92" customWidth="1"/>
    <col min="784" max="785" width="0" style="92" hidden="1" customWidth="1"/>
    <col min="786" max="786" width="12.5703125" style="92" customWidth="1"/>
    <col min="787" max="787" width="14.7109375" style="92" customWidth="1"/>
    <col min="788" max="788" width="11.5703125" style="92" customWidth="1"/>
    <col min="789" max="789" width="15.28515625" style="92" customWidth="1"/>
    <col min="790" max="790" width="10.28515625" style="92" customWidth="1"/>
    <col min="791" max="791" width="12.42578125" style="92" customWidth="1"/>
    <col min="792" max="792" width="14" style="92" customWidth="1"/>
    <col min="793" max="793" width="11.5703125" style="92" customWidth="1"/>
    <col min="794" max="794" width="13.140625" style="92" customWidth="1"/>
    <col min="795" max="795" width="11.7109375" style="92" customWidth="1"/>
    <col min="796" max="796" width="12.42578125" style="92" customWidth="1"/>
    <col min="797" max="797" width="14.28515625" style="92" customWidth="1"/>
    <col min="798" max="933" width="0.85546875" style="92"/>
    <col min="934" max="934" width="0.7109375" style="92" customWidth="1"/>
    <col min="935" max="975" width="0.85546875" style="92"/>
    <col min="976" max="976" width="2.28515625" style="92" customWidth="1"/>
    <col min="977" max="982" width="0.85546875" style="92"/>
    <col min="983" max="983" width="1.42578125" style="92" customWidth="1"/>
    <col min="984" max="989" width="0.85546875" style="92"/>
    <col min="990" max="990" width="2.42578125" style="92" customWidth="1"/>
    <col min="991" max="1020" width="0.85546875" style="92"/>
    <col min="1021" max="1021" width="4.140625" style="92" customWidth="1"/>
    <col min="1022" max="1022" width="44.42578125" style="92" customWidth="1"/>
    <col min="1023" max="1023" width="7.85546875" style="92" customWidth="1"/>
    <col min="1024" max="1024" width="7" style="92" customWidth="1"/>
    <col min="1025" max="1025" width="11.7109375" style="92" customWidth="1"/>
    <col min="1026" max="1027" width="0" style="92" hidden="1" customWidth="1"/>
    <col min="1028" max="1028" width="13.42578125" style="92" customWidth="1"/>
    <col min="1029" max="1029" width="12.42578125" style="92" customWidth="1"/>
    <col min="1030" max="1031" width="0" style="92" hidden="1" customWidth="1"/>
    <col min="1032" max="1032" width="10.5703125" style="92" customWidth="1"/>
    <col min="1033" max="1034" width="0" style="92" hidden="1" customWidth="1"/>
    <col min="1035" max="1035" width="13.28515625" style="92" customWidth="1"/>
    <col min="1036" max="1036" width="9.7109375" style="92" customWidth="1"/>
    <col min="1037" max="1038" width="0" style="92" hidden="1" customWidth="1"/>
    <col min="1039" max="1039" width="15" style="92" customWidth="1"/>
    <col min="1040" max="1041" width="0" style="92" hidden="1" customWidth="1"/>
    <col min="1042" max="1042" width="12.5703125" style="92" customWidth="1"/>
    <col min="1043" max="1043" width="14.7109375" style="92" customWidth="1"/>
    <col min="1044" max="1044" width="11.5703125" style="92" customWidth="1"/>
    <col min="1045" max="1045" width="15.28515625" style="92" customWidth="1"/>
    <col min="1046" max="1046" width="10.28515625" style="92" customWidth="1"/>
    <col min="1047" max="1047" width="12.42578125" style="92" customWidth="1"/>
    <col min="1048" max="1048" width="14" style="92" customWidth="1"/>
    <col min="1049" max="1049" width="11.5703125" style="92" customWidth="1"/>
    <col min="1050" max="1050" width="13.140625" style="92" customWidth="1"/>
    <col min="1051" max="1051" width="11.7109375" style="92" customWidth="1"/>
    <col min="1052" max="1052" width="12.42578125" style="92" customWidth="1"/>
    <col min="1053" max="1053" width="14.28515625" style="92" customWidth="1"/>
    <col min="1054" max="1189" width="0.85546875" style="92"/>
    <col min="1190" max="1190" width="0.7109375" style="92" customWidth="1"/>
    <col min="1191" max="1231" width="0.85546875" style="92"/>
    <col min="1232" max="1232" width="2.28515625" style="92" customWidth="1"/>
    <col min="1233" max="1238" width="0.85546875" style="92"/>
    <col min="1239" max="1239" width="1.42578125" style="92" customWidth="1"/>
    <col min="1240" max="1245" width="0.85546875" style="92"/>
    <col min="1246" max="1246" width="2.42578125" style="92" customWidth="1"/>
    <col min="1247" max="1276" width="0.85546875" style="92"/>
    <col min="1277" max="1277" width="4.140625" style="92" customWidth="1"/>
    <col min="1278" max="1278" width="44.42578125" style="92" customWidth="1"/>
    <col min="1279" max="1279" width="7.85546875" style="92" customWidth="1"/>
    <col min="1280" max="1280" width="7" style="92" customWidth="1"/>
    <col min="1281" max="1281" width="11.7109375" style="92" customWidth="1"/>
    <col min="1282" max="1283" width="0" style="92" hidden="1" customWidth="1"/>
    <col min="1284" max="1284" width="13.42578125" style="92" customWidth="1"/>
    <col min="1285" max="1285" width="12.42578125" style="92" customWidth="1"/>
    <col min="1286" max="1287" width="0" style="92" hidden="1" customWidth="1"/>
    <col min="1288" max="1288" width="10.5703125" style="92" customWidth="1"/>
    <col min="1289" max="1290" width="0" style="92" hidden="1" customWidth="1"/>
    <col min="1291" max="1291" width="13.28515625" style="92" customWidth="1"/>
    <col min="1292" max="1292" width="9.7109375" style="92" customWidth="1"/>
    <col min="1293" max="1294" width="0" style="92" hidden="1" customWidth="1"/>
    <col min="1295" max="1295" width="15" style="92" customWidth="1"/>
    <col min="1296" max="1297" width="0" style="92" hidden="1" customWidth="1"/>
    <col min="1298" max="1298" width="12.5703125" style="92" customWidth="1"/>
    <col min="1299" max="1299" width="14.7109375" style="92" customWidth="1"/>
    <col min="1300" max="1300" width="11.5703125" style="92" customWidth="1"/>
    <col min="1301" max="1301" width="15.28515625" style="92" customWidth="1"/>
    <col min="1302" max="1302" width="10.28515625" style="92" customWidth="1"/>
    <col min="1303" max="1303" width="12.42578125" style="92" customWidth="1"/>
    <col min="1304" max="1304" width="14" style="92" customWidth="1"/>
    <col min="1305" max="1305" width="11.5703125" style="92" customWidth="1"/>
    <col min="1306" max="1306" width="13.140625" style="92" customWidth="1"/>
    <col min="1307" max="1307" width="11.7109375" style="92" customWidth="1"/>
    <col min="1308" max="1308" width="12.42578125" style="92" customWidth="1"/>
    <col min="1309" max="1309" width="14.28515625" style="92" customWidth="1"/>
    <col min="1310" max="1445" width="0.85546875" style="92"/>
    <col min="1446" max="1446" width="0.7109375" style="92" customWidth="1"/>
    <col min="1447" max="1487" width="0.85546875" style="92"/>
    <col min="1488" max="1488" width="2.28515625" style="92" customWidth="1"/>
    <col min="1489" max="1494" width="0.85546875" style="92"/>
    <col min="1495" max="1495" width="1.42578125" style="92" customWidth="1"/>
    <col min="1496" max="1501" width="0.85546875" style="92"/>
    <col min="1502" max="1502" width="2.42578125" style="92" customWidth="1"/>
    <col min="1503" max="1532" width="0.85546875" style="92"/>
    <col min="1533" max="1533" width="4.140625" style="92" customWidth="1"/>
    <col min="1534" max="1534" width="44.42578125" style="92" customWidth="1"/>
    <col min="1535" max="1535" width="7.85546875" style="92" customWidth="1"/>
    <col min="1536" max="1536" width="7" style="92" customWidth="1"/>
    <col min="1537" max="1537" width="11.7109375" style="92" customWidth="1"/>
    <col min="1538" max="1539" width="0" style="92" hidden="1" customWidth="1"/>
    <col min="1540" max="1540" width="13.42578125" style="92" customWidth="1"/>
    <col min="1541" max="1541" width="12.42578125" style="92" customWidth="1"/>
    <col min="1542" max="1543" width="0" style="92" hidden="1" customWidth="1"/>
    <col min="1544" max="1544" width="10.5703125" style="92" customWidth="1"/>
    <col min="1545" max="1546" width="0" style="92" hidden="1" customWidth="1"/>
    <col min="1547" max="1547" width="13.28515625" style="92" customWidth="1"/>
    <col min="1548" max="1548" width="9.7109375" style="92" customWidth="1"/>
    <col min="1549" max="1550" width="0" style="92" hidden="1" customWidth="1"/>
    <col min="1551" max="1551" width="15" style="92" customWidth="1"/>
    <col min="1552" max="1553" width="0" style="92" hidden="1" customWidth="1"/>
    <col min="1554" max="1554" width="12.5703125" style="92" customWidth="1"/>
    <col min="1555" max="1555" width="14.7109375" style="92" customWidth="1"/>
    <col min="1556" max="1556" width="11.5703125" style="92" customWidth="1"/>
    <col min="1557" max="1557" width="15.28515625" style="92" customWidth="1"/>
    <col min="1558" max="1558" width="10.28515625" style="92" customWidth="1"/>
    <col min="1559" max="1559" width="12.42578125" style="92" customWidth="1"/>
    <col min="1560" max="1560" width="14" style="92" customWidth="1"/>
    <col min="1561" max="1561" width="11.5703125" style="92" customWidth="1"/>
    <col min="1562" max="1562" width="13.140625" style="92" customWidth="1"/>
    <col min="1563" max="1563" width="11.7109375" style="92" customWidth="1"/>
    <col min="1564" max="1564" width="12.42578125" style="92" customWidth="1"/>
    <col min="1565" max="1565" width="14.28515625" style="92" customWidth="1"/>
    <col min="1566" max="1701" width="0.85546875" style="92"/>
    <col min="1702" max="1702" width="0.7109375" style="92" customWidth="1"/>
    <col min="1703" max="1743" width="0.85546875" style="92"/>
    <col min="1744" max="1744" width="2.28515625" style="92" customWidth="1"/>
    <col min="1745" max="1750" width="0.85546875" style="92"/>
    <col min="1751" max="1751" width="1.42578125" style="92" customWidth="1"/>
    <col min="1752" max="1757" width="0.85546875" style="92"/>
    <col min="1758" max="1758" width="2.42578125" style="92" customWidth="1"/>
    <col min="1759" max="1788" width="0.85546875" style="92"/>
    <col min="1789" max="1789" width="4.140625" style="92" customWidth="1"/>
    <col min="1790" max="1790" width="44.42578125" style="92" customWidth="1"/>
    <col min="1791" max="1791" width="7.85546875" style="92" customWidth="1"/>
    <col min="1792" max="1792" width="7" style="92" customWidth="1"/>
    <col min="1793" max="1793" width="11.7109375" style="92" customWidth="1"/>
    <col min="1794" max="1795" width="0" style="92" hidden="1" customWidth="1"/>
    <col min="1796" max="1796" width="13.42578125" style="92" customWidth="1"/>
    <col min="1797" max="1797" width="12.42578125" style="92" customWidth="1"/>
    <col min="1798" max="1799" width="0" style="92" hidden="1" customWidth="1"/>
    <col min="1800" max="1800" width="10.5703125" style="92" customWidth="1"/>
    <col min="1801" max="1802" width="0" style="92" hidden="1" customWidth="1"/>
    <col min="1803" max="1803" width="13.28515625" style="92" customWidth="1"/>
    <col min="1804" max="1804" width="9.7109375" style="92" customWidth="1"/>
    <col min="1805" max="1806" width="0" style="92" hidden="1" customWidth="1"/>
    <col min="1807" max="1807" width="15" style="92" customWidth="1"/>
    <col min="1808" max="1809" width="0" style="92" hidden="1" customWidth="1"/>
    <col min="1810" max="1810" width="12.5703125" style="92" customWidth="1"/>
    <col min="1811" max="1811" width="14.7109375" style="92" customWidth="1"/>
    <col min="1812" max="1812" width="11.5703125" style="92" customWidth="1"/>
    <col min="1813" max="1813" width="15.28515625" style="92" customWidth="1"/>
    <col min="1814" max="1814" width="10.28515625" style="92" customWidth="1"/>
    <col min="1815" max="1815" width="12.42578125" style="92" customWidth="1"/>
    <col min="1816" max="1816" width="14" style="92" customWidth="1"/>
    <col min="1817" max="1817" width="11.5703125" style="92" customWidth="1"/>
    <col min="1818" max="1818" width="13.140625" style="92" customWidth="1"/>
    <col min="1819" max="1819" width="11.7109375" style="92" customWidth="1"/>
    <col min="1820" max="1820" width="12.42578125" style="92" customWidth="1"/>
    <col min="1821" max="1821" width="14.28515625" style="92" customWidth="1"/>
    <col min="1822" max="1957" width="0.85546875" style="92"/>
    <col min="1958" max="1958" width="0.7109375" style="92" customWidth="1"/>
    <col min="1959" max="1999" width="0.85546875" style="92"/>
    <col min="2000" max="2000" width="2.28515625" style="92" customWidth="1"/>
    <col min="2001" max="2006" width="0.85546875" style="92"/>
    <col min="2007" max="2007" width="1.42578125" style="92" customWidth="1"/>
    <col min="2008" max="2013" width="0.85546875" style="92"/>
    <col min="2014" max="2014" width="2.42578125" style="92" customWidth="1"/>
    <col min="2015" max="2044" width="0.85546875" style="92"/>
    <col min="2045" max="2045" width="4.140625" style="92" customWidth="1"/>
    <col min="2046" max="2046" width="44.42578125" style="92" customWidth="1"/>
    <col min="2047" max="2047" width="7.85546875" style="92" customWidth="1"/>
    <col min="2048" max="2048" width="7" style="92" customWidth="1"/>
    <col min="2049" max="2049" width="11.7109375" style="92" customWidth="1"/>
    <col min="2050" max="2051" width="0" style="92" hidden="1" customWidth="1"/>
    <col min="2052" max="2052" width="13.42578125" style="92" customWidth="1"/>
    <col min="2053" max="2053" width="12.42578125" style="92" customWidth="1"/>
    <col min="2054" max="2055" width="0" style="92" hidden="1" customWidth="1"/>
    <col min="2056" max="2056" width="10.5703125" style="92" customWidth="1"/>
    <col min="2057" max="2058" width="0" style="92" hidden="1" customWidth="1"/>
    <col min="2059" max="2059" width="13.28515625" style="92" customWidth="1"/>
    <col min="2060" max="2060" width="9.7109375" style="92" customWidth="1"/>
    <col min="2061" max="2062" width="0" style="92" hidden="1" customWidth="1"/>
    <col min="2063" max="2063" width="15" style="92" customWidth="1"/>
    <col min="2064" max="2065" width="0" style="92" hidden="1" customWidth="1"/>
    <col min="2066" max="2066" width="12.5703125" style="92" customWidth="1"/>
    <col min="2067" max="2067" width="14.7109375" style="92" customWidth="1"/>
    <col min="2068" max="2068" width="11.5703125" style="92" customWidth="1"/>
    <col min="2069" max="2069" width="15.28515625" style="92" customWidth="1"/>
    <col min="2070" max="2070" width="10.28515625" style="92" customWidth="1"/>
    <col min="2071" max="2071" width="12.42578125" style="92" customWidth="1"/>
    <col min="2072" max="2072" width="14" style="92" customWidth="1"/>
    <col min="2073" max="2073" width="11.5703125" style="92" customWidth="1"/>
    <col min="2074" max="2074" width="13.140625" style="92" customWidth="1"/>
    <col min="2075" max="2075" width="11.7109375" style="92" customWidth="1"/>
    <col min="2076" max="2076" width="12.42578125" style="92" customWidth="1"/>
    <col min="2077" max="2077" width="14.28515625" style="92" customWidth="1"/>
    <col min="2078" max="2213" width="0.85546875" style="92"/>
    <col min="2214" max="2214" width="0.7109375" style="92" customWidth="1"/>
    <col min="2215" max="2255" width="0.85546875" style="92"/>
    <col min="2256" max="2256" width="2.28515625" style="92" customWidth="1"/>
    <col min="2257" max="2262" width="0.85546875" style="92"/>
    <col min="2263" max="2263" width="1.42578125" style="92" customWidth="1"/>
    <col min="2264" max="2269" width="0.85546875" style="92"/>
    <col min="2270" max="2270" width="2.42578125" style="92" customWidth="1"/>
    <col min="2271" max="2300" width="0.85546875" style="92"/>
    <col min="2301" max="2301" width="4.140625" style="92" customWidth="1"/>
    <col min="2302" max="2302" width="44.42578125" style="92" customWidth="1"/>
    <col min="2303" max="2303" width="7.85546875" style="92" customWidth="1"/>
    <col min="2304" max="2304" width="7" style="92" customWidth="1"/>
    <col min="2305" max="2305" width="11.7109375" style="92" customWidth="1"/>
    <col min="2306" max="2307" width="0" style="92" hidden="1" customWidth="1"/>
    <col min="2308" max="2308" width="13.42578125" style="92" customWidth="1"/>
    <col min="2309" max="2309" width="12.42578125" style="92" customWidth="1"/>
    <col min="2310" max="2311" width="0" style="92" hidden="1" customWidth="1"/>
    <col min="2312" max="2312" width="10.5703125" style="92" customWidth="1"/>
    <col min="2313" max="2314" width="0" style="92" hidden="1" customWidth="1"/>
    <col min="2315" max="2315" width="13.28515625" style="92" customWidth="1"/>
    <col min="2316" max="2316" width="9.7109375" style="92" customWidth="1"/>
    <col min="2317" max="2318" width="0" style="92" hidden="1" customWidth="1"/>
    <col min="2319" max="2319" width="15" style="92" customWidth="1"/>
    <col min="2320" max="2321" width="0" style="92" hidden="1" customWidth="1"/>
    <col min="2322" max="2322" width="12.5703125" style="92" customWidth="1"/>
    <col min="2323" max="2323" width="14.7109375" style="92" customWidth="1"/>
    <col min="2324" max="2324" width="11.5703125" style="92" customWidth="1"/>
    <col min="2325" max="2325" width="15.28515625" style="92" customWidth="1"/>
    <col min="2326" max="2326" width="10.28515625" style="92" customWidth="1"/>
    <col min="2327" max="2327" width="12.42578125" style="92" customWidth="1"/>
    <col min="2328" max="2328" width="14" style="92" customWidth="1"/>
    <col min="2329" max="2329" width="11.5703125" style="92" customWidth="1"/>
    <col min="2330" max="2330" width="13.140625" style="92" customWidth="1"/>
    <col min="2331" max="2331" width="11.7109375" style="92" customWidth="1"/>
    <col min="2332" max="2332" width="12.42578125" style="92" customWidth="1"/>
    <col min="2333" max="2333" width="14.28515625" style="92" customWidth="1"/>
    <col min="2334" max="2469" width="0.85546875" style="92"/>
    <col min="2470" max="2470" width="0.7109375" style="92" customWidth="1"/>
    <col min="2471" max="2511" width="0.85546875" style="92"/>
    <col min="2512" max="2512" width="2.28515625" style="92" customWidth="1"/>
    <col min="2513" max="2518" width="0.85546875" style="92"/>
    <col min="2519" max="2519" width="1.42578125" style="92" customWidth="1"/>
    <col min="2520" max="2525" width="0.85546875" style="92"/>
    <col min="2526" max="2526" width="2.42578125" style="92" customWidth="1"/>
    <col min="2527" max="2556" width="0.85546875" style="92"/>
    <col min="2557" max="2557" width="4.140625" style="92" customWidth="1"/>
    <col min="2558" max="2558" width="44.42578125" style="92" customWidth="1"/>
    <col min="2559" max="2559" width="7.85546875" style="92" customWidth="1"/>
    <col min="2560" max="2560" width="7" style="92" customWidth="1"/>
    <col min="2561" max="2561" width="11.7109375" style="92" customWidth="1"/>
    <col min="2562" max="2563" width="0" style="92" hidden="1" customWidth="1"/>
    <col min="2564" max="2564" width="13.42578125" style="92" customWidth="1"/>
    <col min="2565" max="2565" width="12.42578125" style="92" customWidth="1"/>
    <col min="2566" max="2567" width="0" style="92" hidden="1" customWidth="1"/>
    <col min="2568" max="2568" width="10.5703125" style="92" customWidth="1"/>
    <col min="2569" max="2570" width="0" style="92" hidden="1" customWidth="1"/>
    <col min="2571" max="2571" width="13.28515625" style="92" customWidth="1"/>
    <col min="2572" max="2572" width="9.7109375" style="92" customWidth="1"/>
    <col min="2573" max="2574" width="0" style="92" hidden="1" customWidth="1"/>
    <col min="2575" max="2575" width="15" style="92" customWidth="1"/>
    <col min="2576" max="2577" width="0" style="92" hidden="1" customWidth="1"/>
    <col min="2578" max="2578" width="12.5703125" style="92" customWidth="1"/>
    <col min="2579" max="2579" width="14.7109375" style="92" customWidth="1"/>
    <col min="2580" max="2580" width="11.5703125" style="92" customWidth="1"/>
    <col min="2581" max="2581" width="15.28515625" style="92" customWidth="1"/>
    <col min="2582" max="2582" width="10.28515625" style="92" customWidth="1"/>
    <col min="2583" max="2583" width="12.42578125" style="92" customWidth="1"/>
    <col min="2584" max="2584" width="14" style="92" customWidth="1"/>
    <col min="2585" max="2585" width="11.5703125" style="92" customWidth="1"/>
    <col min="2586" max="2586" width="13.140625" style="92" customWidth="1"/>
    <col min="2587" max="2587" width="11.7109375" style="92" customWidth="1"/>
    <col min="2588" max="2588" width="12.42578125" style="92" customWidth="1"/>
    <col min="2589" max="2589" width="14.28515625" style="92" customWidth="1"/>
    <col min="2590" max="2725" width="0.85546875" style="92"/>
    <col min="2726" max="2726" width="0.7109375" style="92" customWidth="1"/>
    <col min="2727" max="2767" width="0.85546875" style="92"/>
    <col min="2768" max="2768" width="2.28515625" style="92" customWidth="1"/>
    <col min="2769" max="2774" width="0.85546875" style="92"/>
    <col min="2775" max="2775" width="1.42578125" style="92" customWidth="1"/>
    <col min="2776" max="2781" width="0.85546875" style="92"/>
    <col min="2782" max="2782" width="2.42578125" style="92" customWidth="1"/>
    <col min="2783" max="2812" width="0.85546875" style="92"/>
    <col min="2813" max="2813" width="4.140625" style="92" customWidth="1"/>
    <col min="2814" max="2814" width="44.42578125" style="92" customWidth="1"/>
    <col min="2815" max="2815" width="7.85546875" style="92" customWidth="1"/>
    <col min="2816" max="2816" width="7" style="92" customWidth="1"/>
    <col min="2817" max="2817" width="11.7109375" style="92" customWidth="1"/>
    <col min="2818" max="2819" width="0" style="92" hidden="1" customWidth="1"/>
    <col min="2820" max="2820" width="13.42578125" style="92" customWidth="1"/>
    <col min="2821" max="2821" width="12.42578125" style="92" customWidth="1"/>
    <col min="2822" max="2823" width="0" style="92" hidden="1" customWidth="1"/>
    <col min="2824" max="2824" width="10.5703125" style="92" customWidth="1"/>
    <col min="2825" max="2826" width="0" style="92" hidden="1" customWidth="1"/>
    <col min="2827" max="2827" width="13.28515625" style="92" customWidth="1"/>
    <col min="2828" max="2828" width="9.7109375" style="92" customWidth="1"/>
    <col min="2829" max="2830" width="0" style="92" hidden="1" customWidth="1"/>
    <col min="2831" max="2831" width="15" style="92" customWidth="1"/>
    <col min="2832" max="2833" width="0" style="92" hidden="1" customWidth="1"/>
    <col min="2834" max="2834" width="12.5703125" style="92" customWidth="1"/>
    <col min="2835" max="2835" width="14.7109375" style="92" customWidth="1"/>
    <col min="2836" max="2836" width="11.5703125" style="92" customWidth="1"/>
    <col min="2837" max="2837" width="15.28515625" style="92" customWidth="1"/>
    <col min="2838" max="2838" width="10.28515625" style="92" customWidth="1"/>
    <col min="2839" max="2839" width="12.42578125" style="92" customWidth="1"/>
    <col min="2840" max="2840" width="14" style="92" customWidth="1"/>
    <col min="2841" max="2841" width="11.5703125" style="92" customWidth="1"/>
    <col min="2842" max="2842" width="13.140625" style="92" customWidth="1"/>
    <col min="2843" max="2843" width="11.7109375" style="92" customWidth="1"/>
    <col min="2844" max="2844" width="12.42578125" style="92" customWidth="1"/>
    <col min="2845" max="2845" width="14.28515625" style="92" customWidth="1"/>
    <col min="2846" max="2981" width="0.85546875" style="92"/>
    <col min="2982" max="2982" width="0.7109375" style="92" customWidth="1"/>
    <col min="2983" max="3023" width="0.85546875" style="92"/>
    <col min="3024" max="3024" width="2.28515625" style="92" customWidth="1"/>
    <col min="3025" max="3030" width="0.85546875" style="92"/>
    <col min="3031" max="3031" width="1.42578125" style="92" customWidth="1"/>
    <col min="3032" max="3037" width="0.85546875" style="92"/>
    <col min="3038" max="3038" width="2.42578125" style="92" customWidth="1"/>
    <col min="3039" max="3068" width="0.85546875" style="92"/>
    <col min="3069" max="3069" width="4.140625" style="92" customWidth="1"/>
    <col min="3070" max="3070" width="44.42578125" style="92" customWidth="1"/>
    <col min="3071" max="3071" width="7.85546875" style="92" customWidth="1"/>
    <col min="3072" max="3072" width="7" style="92" customWidth="1"/>
    <col min="3073" max="3073" width="11.7109375" style="92" customWidth="1"/>
    <col min="3074" max="3075" width="0" style="92" hidden="1" customWidth="1"/>
    <col min="3076" max="3076" width="13.42578125" style="92" customWidth="1"/>
    <col min="3077" max="3077" width="12.42578125" style="92" customWidth="1"/>
    <col min="3078" max="3079" width="0" style="92" hidden="1" customWidth="1"/>
    <col min="3080" max="3080" width="10.5703125" style="92" customWidth="1"/>
    <col min="3081" max="3082" width="0" style="92" hidden="1" customWidth="1"/>
    <col min="3083" max="3083" width="13.28515625" style="92" customWidth="1"/>
    <col min="3084" max="3084" width="9.7109375" style="92" customWidth="1"/>
    <col min="3085" max="3086" width="0" style="92" hidden="1" customWidth="1"/>
    <col min="3087" max="3087" width="15" style="92" customWidth="1"/>
    <col min="3088" max="3089" width="0" style="92" hidden="1" customWidth="1"/>
    <col min="3090" max="3090" width="12.5703125" style="92" customWidth="1"/>
    <col min="3091" max="3091" width="14.7109375" style="92" customWidth="1"/>
    <col min="3092" max="3092" width="11.5703125" style="92" customWidth="1"/>
    <col min="3093" max="3093" width="15.28515625" style="92" customWidth="1"/>
    <col min="3094" max="3094" width="10.28515625" style="92" customWidth="1"/>
    <col min="3095" max="3095" width="12.42578125" style="92" customWidth="1"/>
    <col min="3096" max="3096" width="14" style="92" customWidth="1"/>
    <col min="3097" max="3097" width="11.5703125" style="92" customWidth="1"/>
    <col min="3098" max="3098" width="13.140625" style="92" customWidth="1"/>
    <col min="3099" max="3099" width="11.7109375" style="92" customWidth="1"/>
    <col min="3100" max="3100" width="12.42578125" style="92" customWidth="1"/>
    <col min="3101" max="3101" width="14.28515625" style="92" customWidth="1"/>
    <col min="3102" max="3237" width="0.85546875" style="92"/>
    <col min="3238" max="3238" width="0.7109375" style="92" customWidth="1"/>
    <col min="3239" max="3279" width="0.85546875" style="92"/>
    <col min="3280" max="3280" width="2.28515625" style="92" customWidth="1"/>
    <col min="3281" max="3286" width="0.85546875" style="92"/>
    <col min="3287" max="3287" width="1.42578125" style="92" customWidth="1"/>
    <col min="3288" max="3293" width="0.85546875" style="92"/>
    <col min="3294" max="3294" width="2.42578125" style="92" customWidth="1"/>
    <col min="3295" max="3324" width="0.85546875" style="92"/>
    <col min="3325" max="3325" width="4.140625" style="92" customWidth="1"/>
    <col min="3326" max="3326" width="44.42578125" style="92" customWidth="1"/>
    <col min="3327" max="3327" width="7.85546875" style="92" customWidth="1"/>
    <col min="3328" max="3328" width="7" style="92" customWidth="1"/>
    <col min="3329" max="3329" width="11.7109375" style="92" customWidth="1"/>
    <col min="3330" max="3331" width="0" style="92" hidden="1" customWidth="1"/>
    <col min="3332" max="3332" width="13.42578125" style="92" customWidth="1"/>
    <col min="3333" max="3333" width="12.42578125" style="92" customWidth="1"/>
    <col min="3334" max="3335" width="0" style="92" hidden="1" customWidth="1"/>
    <col min="3336" max="3336" width="10.5703125" style="92" customWidth="1"/>
    <col min="3337" max="3338" width="0" style="92" hidden="1" customWidth="1"/>
    <col min="3339" max="3339" width="13.28515625" style="92" customWidth="1"/>
    <col min="3340" max="3340" width="9.7109375" style="92" customWidth="1"/>
    <col min="3341" max="3342" width="0" style="92" hidden="1" customWidth="1"/>
    <col min="3343" max="3343" width="15" style="92" customWidth="1"/>
    <col min="3344" max="3345" width="0" style="92" hidden="1" customWidth="1"/>
    <col min="3346" max="3346" width="12.5703125" style="92" customWidth="1"/>
    <col min="3347" max="3347" width="14.7109375" style="92" customWidth="1"/>
    <col min="3348" max="3348" width="11.5703125" style="92" customWidth="1"/>
    <col min="3349" max="3349" width="15.28515625" style="92" customWidth="1"/>
    <col min="3350" max="3350" width="10.28515625" style="92" customWidth="1"/>
    <col min="3351" max="3351" width="12.42578125" style="92" customWidth="1"/>
    <col min="3352" max="3352" width="14" style="92" customWidth="1"/>
    <col min="3353" max="3353" width="11.5703125" style="92" customWidth="1"/>
    <col min="3354" max="3354" width="13.140625" style="92" customWidth="1"/>
    <col min="3355" max="3355" width="11.7109375" style="92" customWidth="1"/>
    <col min="3356" max="3356" width="12.42578125" style="92" customWidth="1"/>
    <col min="3357" max="3357" width="14.28515625" style="92" customWidth="1"/>
    <col min="3358" max="3493" width="0.85546875" style="92"/>
    <col min="3494" max="3494" width="0.7109375" style="92" customWidth="1"/>
    <col min="3495" max="3535" width="0.85546875" style="92"/>
    <col min="3536" max="3536" width="2.28515625" style="92" customWidth="1"/>
    <col min="3537" max="3542" width="0.85546875" style="92"/>
    <col min="3543" max="3543" width="1.42578125" style="92" customWidth="1"/>
    <col min="3544" max="3549" width="0.85546875" style="92"/>
    <col min="3550" max="3550" width="2.42578125" style="92" customWidth="1"/>
    <col min="3551" max="3580" width="0.85546875" style="92"/>
    <col min="3581" max="3581" width="4.140625" style="92" customWidth="1"/>
    <col min="3582" max="3582" width="44.42578125" style="92" customWidth="1"/>
    <col min="3583" max="3583" width="7.85546875" style="92" customWidth="1"/>
    <col min="3584" max="3584" width="7" style="92" customWidth="1"/>
    <col min="3585" max="3585" width="11.7109375" style="92" customWidth="1"/>
    <col min="3586" max="3587" width="0" style="92" hidden="1" customWidth="1"/>
    <col min="3588" max="3588" width="13.42578125" style="92" customWidth="1"/>
    <col min="3589" max="3589" width="12.42578125" style="92" customWidth="1"/>
    <col min="3590" max="3591" width="0" style="92" hidden="1" customWidth="1"/>
    <col min="3592" max="3592" width="10.5703125" style="92" customWidth="1"/>
    <col min="3593" max="3594" width="0" style="92" hidden="1" customWidth="1"/>
    <col min="3595" max="3595" width="13.28515625" style="92" customWidth="1"/>
    <col min="3596" max="3596" width="9.7109375" style="92" customWidth="1"/>
    <col min="3597" max="3598" width="0" style="92" hidden="1" customWidth="1"/>
    <col min="3599" max="3599" width="15" style="92" customWidth="1"/>
    <col min="3600" max="3601" width="0" style="92" hidden="1" customWidth="1"/>
    <col min="3602" max="3602" width="12.5703125" style="92" customWidth="1"/>
    <col min="3603" max="3603" width="14.7109375" style="92" customWidth="1"/>
    <col min="3604" max="3604" width="11.5703125" style="92" customWidth="1"/>
    <col min="3605" max="3605" width="15.28515625" style="92" customWidth="1"/>
    <col min="3606" max="3606" width="10.28515625" style="92" customWidth="1"/>
    <col min="3607" max="3607" width="12.42578125" style="92" customWidth="1"/>
    <col min="3608" max="3608" width="14" style="92" customWidth="1"/>
    <col min="3609" max="3609" width="11.5703125" style="92" customWidth="1"/>
    <col min="3610" max="3610" width="13.140625" style="92" customWidth="1"/>
    <col min="3611" max="3611" width="11.7109375" style="92" customWidth="1"/>
    <col min="3612" max="3612" width="12.42578125" style="92" customWidth="1"/>
    <col min="3613" max="3613" width="14.28515625" style="92" customWidth="1"/>
    <col min="3614" max="3749" width="0.85546875" style="92"/>
    <col min="3750" max="3750" width="0.7109375" style="92" customWidth="1"/>
    <col min="3751" max="3791" width="0.85546875" style="92"/>
    <col min="3792" max="3792" width="2.28515625" style="92" customWidth="1"/>
    <col min="3793" max="3798" width="0.85546875" style="92"/>
    <col min="3799" max="3799" width="1.42578125" style="92" customWidth="1"/>
    <col min="3800" max="3805" width="0.85546875" style="92"/>
    <col min="3806" max="3806" width="2.42578125" style="92" customWidth="1"/>
    <col min="3807" max="3836" width="0.85546875" style="92"/>
    <col min="3837" max="3837" width="4.140625" style="92" customWidth="1"/>
    <col min="3838" max="3838" width="44.42578125" style="92" customWidth="1"/>
    <col min="3839" max="3839" width="7.85546875" style="92" customWidth="1"/>
    <col min="3840" max="3840" width="7" style="92" customWidth="1"/>
    <col min="3841" max="3841" width="11.7109375" style="92" customWidth="1"/>
    <col min="3842" max="3843" width="0" style="92" hidden="1" customWidth="1"/>
    <col min="3844" max="3844" width="13.42578125" style="92" customWidth="1"/>
    <col min="3845" max="3845" width="12.42578125" style="92" customWidth="1"/>
    <col min="3846" max="3847" width="0" style="92" hidden="1" customWidth="1"/>
    <col min="3848" max="3848" width="10.5703125" style="92" customWidth="1"/>
    <col min="3849" max="3850" width="0" style="92" hidden="1" customWidth="1"/>
    <col min="3851" max="3851" width="13.28515625" style="92" customWidth="1"/>
    <col min="3852" max="3852" width="9.7109375" style="92" customWidth="1"/>
    <col min="3853" max="3854" width="0" style="92" hidden="1" customWidth="1"/>
    <col min="3855" max="3855" width="15" style="92" customWidth="1"/>
    <col min="3856" max="3857" width="0" style="92" hidden="1" customWidth="1"/>
    <col min="3858" max="3858" width="12.5703125" style="92" customWidth="1"/>
    <col min="3859" max="3859" width="14.7109375" style="92" customWidth="1"/>
    <col min="3860" max="3860" width="11.5703125" style="92" customWidth="1"/>
    <col min="3861" max="3861" width="15.28515625" style="92" customWidth="1"/>
    <col min="3862" max="3862" width="10.28515625" style="92" customWidth="1"/>
    <col min="3863" max="3863" width="12.42578125" style="92" customWidth="1"/>
    <col min="3864" max="3864" width="14" style="92" customWidth="1"/>
    <col min="3865" max="3865" width="11.5703125" style="92" customWidth="1"/>
    <col min="3866" max="3866" width="13.140625" style="92" customWidth="1"/>
    <col min="3867" max="3867" width="11.7109375" style="92" customWidth="1"/>
    <col min="3868" max="3868" width="12.42578125" style="92" customWidth="1"/>
    <col min="3869" max="3869" width="14.28515625" style="92" customWidth="1"/>
    <col min="3870" max="4005" width="0.85546875" style="92"/>
    <col min="4006" max="4006" width="0.7109375" style="92" customWidth="1"/>
    <col min="4007" max="4047" width="0.85546875" style="92"/>
    <col min="4048" max="4048" width="2.28515625" style="92" customWidth="1"/>
    <col min="4049" max="4054" width="0.85546875" style="92"/>
    <col min="4055" max="4055" width="1.42578125" style="92" customWidth="1"/>
    <col min="4056" max="4061" width="0.85546875" style="92"/>
    <col min="4062" max="4062" width="2.42578125" style="92" customWidth="1"/>
    <col min="4063" max="4092" width="0.85546875" style="92"/>
    <col min="4093" max="4093" width="4.140625" style="92" customWidth="1"/>
    <col min="4094" max="4094" width="44.42578125" style="92" customWidth="1"/>
    <col min="4095" max="4095" width="7.85546875" style="92" customWidth="1"/>
    <col min="4096" max="4096" width="7" style="92" customWidth="1"/>
    <col min="4097" max="4097" width="11.7109375" style="92" customWidth="1"/>
    <col min="4098" max="4099" width="0" style="92" hidden="1" customWidth="1"/>
    <col min="4100" max="4100" width="13.42578125" style="92" customWidth="1"/>
    <col min="4101" max="4101" width="12.42578125" style="92" customWidth="1"/>
    <col min="4102" max="4103" width="0" style="92" hidden="1" customWidth="1"/>
    <col min="4104" max="4104" width="10.5703125" style="92" customWidth="1"/>
    <col min="4105" max="4106" width="0" style="92" hidden="1" customWidth="1"/>
    <col min="4107" max="4107" width="13.28515625" style="92" customWidth="1"/>
    <col min="4108" max="4108" width="9.7109375" style="92" customWidth="1"/>
    <col min="4109" max="4110" width="0" style="92" hidden="1" customWidth="1"/>
    <col min="4111" max="4111" width="15" style="92" customWidth="1"/>
    <col min="4112" max="4113" width="0" style="92" hidden="1" customWidth="1"/>
    <col min="4114" max="4114" width="12.5703125" style="92" customWidth="1"/>
    <col min="4115" max="4115" width="14.7109375" style="92" customWidth="1"/>
    <col min="4116" max="4116" width="11.5703125" style="92" customWidth="1"/>
    <col min="4117" max="4117" width="15.28515625" style="92" customWidth="1"/>
    <col min="4118" max="4118" width="10.28515625" style="92" customWidth="1"/>
    <col min="4119" max="4119" width="12.42578125" style="92" customWidth="1"/>
    <col min="4120" max="4120" width="14" style="92" customWidth="1"/>
    <col min="4121" max="4121" width="11.5703125" style="92" customWidth="1"/>
    <col min="4122" max="4122" width="13.140625" style="92" customWidth="1"/>
    <col min="4123" max="4123" width="11.7109375" style="92" customWidth="1"/>
    <col min="4124" max="4124" width="12.42578125" style="92" customWidth="1"/>
    <col min="4125" max="4125" width="14.28515625" style="92" customWidth="1"/>
    <col min="4126" max="4261" width="0.85546875" style="92"/>
    <col min="4262" max="4262" width="0.7109375" style="92" customWidth="1"/>
    <col min="4263" max="4303" width="0.85546875" style="92"/>
    <col min="4304" max="4304" width="2.28515625" style="92" customWidth="1"/>
    <col min="4305" max="4310" width="0.85546875" style="92"/>
    <col min="4311" max="4311" width="1.42578125" style="92" customWidth="1"/>
    <col min="4312" max="4317" width="0.85546875" style="92"/>
    <col min="4318" max="4318" width="2.42578125" style="92" customWidth="1"/>
    <col min="4319" max="4348" width="0.85546875" style="92"/>
    <col min="4349" max="4349" width="4.140625" style="92" customWidth="1"/>
    <col min="4350" max="4350" width="44.42578125" style="92" customWidth="1"/>
    <col min="4351" max="4351" width="7.85546875" style="92" customWidth="1"/>
    <col min="4352" max="4352" width="7" style="92" customWidth="1"/>
    <col min="4353" max="4353" width="11.7109375" style="92" customWidth="1"/>
    <col min="4354" max="4355" width="0" style="92" hidden="1" customWidth="1"/>
    <col min="4356" max="4356" width="13.42578125" style="92" customWidth="1"/>
    <col min="4357" max="4357" width="12.42578125" style="92" customWidth="1"/>
    <col min="4358" max="4359" width="0" style="92" hidden="1" customWidth="1"/>
    <col min="4360" max="4360" width="10.5703125" style="92" customWidth="1"/>
    <col min="4361" max="4362" width="0" style="92" hidden="1" customWidth="1"/>
    <col min="4363" max="4363" width="13.28515625" style="92" customWidth="1"/>
    <col min="4364" max="4364" width="9.7109375" style="92" customWidth="1"/>
    <col min="4365" max="4366" width="0" style="92" hidden="1" customWidth="1"/>
    <col min="4367" max="4367" width="15" style="92" customWidth="1"/>
    <col min="4368" max="4369" width="0" style="92" hidden="1" customWidth="1"/>
    <col min="4370" max="4370" width="12.5703125" style="92" customWidth="1"/>
    <col min="4371" max="4371" width="14.7109375" style="92" customWidth="1"/>
    <col min="4372" max="4372" width="11.5703125" style="92" customWidth="1"/>
    <col min="4373" max="4373" width="15.28515625" style="92" customWidth="1"/>
    <col min="4374" max="4374" width="10.28515625" style="92" customWidth="1"/>
    <col min="4375" max="4375" width="12.42578125" style="92" customWidth="1"/>
    <col min="4376" max="4376" width="14" style="92" customWidth="1"/>
    <col min="4377" max="4377" width="11.5703125" style="92" customWidth="1"/>
    <col min="4378" max="4378" width="13.140625" style="92" customWidth="1"/>
    <col min="4379" max="4379" width="11.7109375" style="92" customWidth="1"/>
    <col min="4380" max="4380" width="12.42578125" style="92" customWidth="1"/>
    <col min="4381" max="4381" width="14.28515625" style="92" customWidth="1"/>
    <col min="4382" max="4517" width="0.85546875" style="92"/>
    <col min="4518" max="4518" width="0.7109375" style="92" customWidth="1"/>
    <col min="4519" max="4559" width="0.85546875" style="92"/>
    <col min="4560" max="4560" width="2.28515625" style="92" customWidth="1"/>
    <col min="4561" max="4566" width="0.85546875" style="92"/>
    <col min="4567" max="4567" width="1.42578125" style="92" customWidth="1"/>
    <col min="4568" max="4573" width="0.85546875" style="92"/>
    <col min="4574" max="4574" width="2.42578125" style="92" customWidth="1"/>
    <col min="4575" max="4604" width="0.85546875" style="92"/>
    <col min="4605" max="4605" width="4.140625" style="92" customWidth="1"/>
    <col min="4606" max="4606" width="44.42578125" style="92" customWidth="1"/>
    <col min="4607" max="4607" width="7.85546875" style="92" customWidth="1"/>
    <col min="4608" max="4608" width="7" style="92" customWidth="1"/>
    <col min="4609" max="4609" width="11.7109375" style="92" customWidth="1"/>
    <col min="4610" max="4611" width="0" style="92" hidden="1" customWidth="1"/>
    <col min="4612" max="4612" width="13.42578125" style="92" customWidth="1"/>
    <col min="4613" max="4613" width="12.42578125" style="92" customWidth="1"/>
    <col min="4614" max="4615" width="0" style="92" hidden="1" customWidth="1"/>
    <col min="4616" max="4616" width="10.5703125" style="92" customWidth="1"/>
    <col min="4617" max="4618" width="0" style="92" hidden="1" customWidth="1"/>
    <col min="4619" max="4619" width="13.28515625" style="92" customWidth="1"/>
    <col min="4620" max="4620" width="9.7109375" style="92" customWidth="1"/>
    <col min="4621" max="4622" width="0" style="92" hidden="1" customWidth="1"/>
    <col min="4623" max="4623" width="15" style="92" customWidth="1"/>
    <col min="4624" max="4625" width="0" style="92" hidden="1" customWidth="1"/>
    <col min="4626" max="4626" width="12.5703125" style="92" customWidth="1"/>
    <col min="4627" max="4627" width="14.7109375" style="92" customWidth="1"/>
    <col min="4628" max="4628" width="11.5703125" style="92" customWidth="1"/>
    <col min="4629" max="4629" width="15.28515625" style="92" customWidth="1"/>
    <col min="4630" max="4630" width="10.28515625" style="92" customWidth="1"/>
    <col min="4631" max="4631" width="12.42578125" style="92" customWidth="1"/>
    <col min="4632" max="4632" width="14" style="92" customWidth="1"/>
    <col min="4633" max="4633" width="11.5703125" style="92" customWidth="1"/>
    <col min="4634" max="4634" width="13.140625" style="92" customWidth="1"/>
    <col min="4635" max="4635" width="11.7109375" style="92" customWidth="1"/>
    <col min="4636" max="4636" width="12.42578125" style="92" customWidth="1"/>
    <col min="4637" max="4637" width="14.28515625" style="92" customWidth="1"/>
    <col min="4638" max="4773" width="0.85546875" style="92"/>
    <col min="4774" max="4774" width="0.7109375" style="92" customWidth="1"/>
    <col min="4775" max="4815" width="0.85546875" style="92"/>
    <col min="4816" max="4816" width="2.28515625" style="92" customWidth="1"/>
    <col min="4817" max="4822" width="0.85546875" style="92"/>
    <col min="4823" max="4823" width="1.42578125" style="92" customWidth="1"/>
    <col min="4824" max="4829" width="0.85546875" style="92"/>
    <col min="4830" max="4830" width="2.42578125" style="92" customWidth="1"/>
    <col min="4831" max="4860" width="0.85546875" style="92"/>
    <col min="4861" max="4861" width="4.140625" style="92" customWidth="1"/>
    <col min="4862" max="4862" width="44.42578125" style="92" customWidth="1"/>
    <col min="4863" max="4863" width="7.85546875" style="92" customWidth="1"/>
    <col min="4864" max="4864" width="7" style="92" customWidth="1"/>
    <col min="4865" max="4865" width="11.7109375" style="92" customWidth="1"/>
    <col min="4866" max="4867" width="0" style="92" hidden="1" customWidth="1"/>
    <col min="4868" max="4868" width="13.42578125" style="92" customWidth="1"/>
    <col min="4869" max="4869" width="12.42578125" style="92" customWidth="1"/>
    <col min="4870" max="4871" width="0" style="92" hidden="1" customWidth="1"/>
    <col min="4872" max="4872" width="10.5703125" style="92" customWidth="1"/>
    <col min="4873" max="4874" width="0" style="92" hidden="1" customWidth="1"/>
    <col min="4875" max="4875" width="13.28515625" style="92" customWidth="1"/>
    <col min="4876" max="4876" width="9.7109375" style="92" customWidth="1"/>
    <col min="4877" max="4878" width="0" style="92" hidden="1" customWidth="1"/>
    <col min="4879" max="4879" width="15" style="92" customWidth="1"/>
    <col min="4880" max="4881" width="0" style="92" hidden="1" customWidth="1"/>
    <col min="4882" max="4882" width="12.5703125" style="92" customWidth="1"/>
    <col min="4883" max="4883" width="14.7109375" style="92" customWidth="1"/>
    <col min="4884" max="4884" width="11.5703125" style="92" customWidth="1"/>
    <col min="4885" max="4885" width="15.28515625" style="92" customWidth="1"/>
    <col min="4886" max="4886" width="10.28515625" style="92" customWidth="1"/>
    <col min="4887" max="4887" width="12.42578125" style="92" customWidth="1"/>
    <col min="4888" max="4888" width="14" style="92" customWidth="1"/>
    <col min="4889" max="4889" width="11.5703125" style="92" customWidth="1"/>
    <col min="4890" max="4890" width="13.140625" style="92" customWidth="1"/>
    <col min="4891" max="4891" width="11.7109375" style="92" customWidth="1"/>
    <col min="4892" max="4892" width="12.42578125" style="92" customWidth="1"/>
    <col min="4893" max="4893" width="14.28515625" style="92" customWidth="1"/>
    <col min="4894" max="5029" width="0.85546875" style="92"/>
    <col min="5030" max="5030" width="0.7109375" style="92" customWidth="1"/>
    <col min="5031" max="5071" width="0.85546875" style="92"/>
    <col min="5072" max="5072" width="2.28515625" style="92" customWidth="1"/>
    <col min="5073" max="5078" width="0.85546875" style="92"/>
    <col min="5079" max="5079" width="1.42578125" style="92" customWidth="1"/>
    <col min="5080" max="5085" width="0.85546875" style="92"/>
    <col min="5086" max="5086" width="2.42578125" style="92" customWidth="1"/>
    <col min="5087" max="5116" width="0.85546875" style="92"/>
    <col min="5117" max="5117" width="4.140625" style="92" customWidth="1"/>
    <col min="5118" max="5118" width="44.42578125" style="92" customWidth="1"/>
    <col min="5119" max="5119" width="7.85546875" style="92" customWidth="1"/>
    <col min="5120" max="5120" width="7" style="92" customWidth="1"/>
    <col min="5121" max="5121" width="11.7109375" style="92" customWidth="1"/>
    <col min="5122" max="5123" width="0" style="92" hidden="1" customWidth="1"/>
    <col min="5124" max="5124" width="13.42578125" style="92" customWidth="1"/>
    <col min="5125" max="5125" width="12.42578125" style="92" customWidth="1"/>
    <col min="5126" max="5127" width="0" style="92" hidden="1" customWidth="1"/>
    <col min="5128" max="5128" width="10.5703125" style="92" customWidth="1"/>
    <col min="5129" max="5130" width="0" style="92" hidden="1" customWidth="1"/>
    <col min="5131" max="5131" width="13.28515625" style="92" customWidth="1"/>
    <col min="5132" max="5132" width="9.7109375" style="92" customWidth="1"/>
    <col min="5133" max="5134" width="0" style="92" hidden="1" customWidth="1"/>
    <col min="5135" max="5135" width="15" style="92" customWidth="1"/>
    <col min="5136" max="5137" width="0" style="92" hidden="1" customWidth="1"/>
    <col min="5138" max="5138" width="12.5703125" style="92" customWidth="1"/>
    <col min="5139" max="5139" width="14.7109375" style="92" customWidth="1"/>
    <col min="5140" max="5140" width="11.5703125" style="92" customWidth="1"/>
    <col min="5141" max="5141" width="15.28515625" style="92" customWidth="1"/>
    <col min="5142" max="5142" width="10.28515625" style="92" customWidth="1"/>
    <col min="5143" max="5143" width="12.42578125" style="92" customWidth="1"/>
    <col min="5144" max="5144" width="14" style="92" customWidth="1"/>
    <col min="5145" max="5145" width="11.5703125" style="92" customWidth="1"/>
    <col min="5146" max="5146" width="13.140625" style="92" customWidth="1"/>
    <col min="5147" max="5147" width="11.7109375" style="92" customWidth="1"/>
    <col min="5148" max="5148" width="12.42578125" style="92" customWidth="1"/>
    <col min="5149" max="5149" width="14.28515625" style="92" customWidth="1"/>
    <col min="5150" max="5285" width="0.85546875" style="92"/>
    <col min="5286" max="5286" width="0.7109375" style="92" customWidth="1"/>
    <col min="5287" max="5327" width="0.85546875" style="92"/>
    <col min="5328" max="5328" width="2.28515625" style="92" customWidth="1"/>
    <col min="5329" max="5334" width="0.85546875" style="92"/>
    <col min="5335" max="5335" width="1.42578125" style="92" customWidth="1"/>
    <col min="5336" max="5341" width="0.85546875" style="92"/>
    <col min="5342" max="5342" width="2.42578125" style="92" customWidth="1"/>
    <col min="5343" max="5372" width="0.85546875" style="92"/>
    <col min="5373" max="5373" width="4.140625" style="92" customWidth="1"/>
    <col min="5374" max="5374" width="44.42578125" style="92" customWidth="1"/>
    <col min="5375" max="5375" width="7.85546875" style="92" customWidth="1"/>
    <col min="5376" max="5376" width="7" style="92" customWidth="1"/>
    <col min="5377" max="5377" width="11.7109375" style="92" customWidth="1"/>
    <col min="5378" max="5379" width="0" style="92" hidden="1" customWidth="1"/>
    <col min="5380" max="5380" width="13.42578125" style="92" customWidth="1"/>
    <col min="5381" max="5381" width="12.42578125" style="92" customWidth="1"/>
    <col min="5382" max="5383" width="0" style="92" hidden="1" customWidth="1"/>
    <col min="5384" max="5384" width="10.5703125" style="92" customWidth="1"/>
    <col min="5385" max="5386" width="0" style="92" hidden="1" customWidth="1"/>
    <col min="5387" max="5387" width="13.28515625" style="92" customWidth="1"/>
    <col min="5388" max="5388" width="9.7109375" style="92" customWidth="1"/>
    <col min="5389" max="5390" width="0" style="92" hidden="1" customWidth="1"/>
    <col min="5391" max="5391" width="15" style="92" customWidth="1"/>
    <col min="5392" max="5393" width="0" style="92" hidden="1" customWidth="1"/>
    <col min="5394" max="5394" width="12.5703125" style="92" customWidth="1"/>
    <col min="5395" max="5395" width="14.7109375" style="92" customWidth="1"/>
    <col min="5396" max="5396" width="11.5703125" style="92" customWidth="1"/>
    <col min="5397" max="5397" width="15.28515625" style="92" customWidth="1"/>
    <col min="5398" max="5398" width="10.28515625" style="92" customWidth="1"/>
    <col min="5399" max="5399" width="12.42578125" style="92" customWidth="1"/>
    <col min="5400" max="5400" width="14" style="92" customWidth="1"/>
    <col min="5401" max="5401" width="11.5703125" style="92" customWidth="1"/>
    <col min="5402" max="5402" width="13.140625" style="92" customWidth="1"/>
    <col min="5403" max="5403" width="11.7109375" style="92" customWidth="1"/>
    <col min="5404" max="5404" width="12.42578125" style="92" customWidth="1"/>
    <col min="5405" max="5405" width="14.28515625" style="92" customWidth="1"/>
    <col min="5406" max="5541" width="0.85546875" style="92"/>
    <col min="5542" max="5542" width="0.7109375" style="92" customWidth="1"/>
    <col min="5543" max="5583" width="0.85546875" style="92"/>
    <col min="5584" max="5584" width="2.28515625" style="92" customWidth="1"/>
    <col min="5585" max="5590" width="0.85546875" style="92"/>
    <col min="5591" max="5591" width="1.42578125" style="92" customWidth="1"/>
    <col min="5592" max="5597" width="0.85546875" style="92"/>
    <col min="5598" max="5598" width="2.42578125" style="92" customWidth="1"/>
    <col min="5599" max="5628" width="0.85546875" style="92"/>
    <col min="5629" max="5629" width="4.140625" style="92" customWidth="1"/>
    <col min="5630" max="5630" width="44.42578125" style="92" customWidth="1"/>
    <col min="5631" max="5631" width="7.85546875" style="92" customWidth="1"/>
    <col min="5632" max="5632" width="7" style="92" customWidth="1"/>
    <col min="5633" max="5633" width="11.7109375" style="92" customWidth="1"/>
    <col min="5634" max="5635" width="0" style="92" hidden="1" customWidth="1"/>
    <col min="5636" max="5636" width="13.42578125" style="92" customWidth="1"/>
    <col min="5637" max="5637" width="12.42578125" style="92" customWidth="1"/>
    <col min="5638" max="5639" width="0" style="92" hidden="1" customWidth="1"/>
    <col min="5640" max="5640" width="10.5703125" style="92" customWidth="1"/>
    <col min="5641" max="5642" width="0" style="92" hidden="1" customWidth="1"/>
    <col min="5643" max="5643" width="13.28515625" style="92" customWidth="1"/>
    <col min="5644" max="5644" width="9.7109375" style="92" customWidth="1"/>
    <col min="5645" max="5646" width="0" style="92" hidden="1" customWidth="1"/>
    <col min="5647" max="5647" width="15" style="92" customWidth="1"/>
    <col min="5648" max="5649" width="0" style="92" hidden="1" customWidth="1"/>
    <col min="5650" max="5650" width="12.5703125" style="92" customWidth="1"/>
    <col min="5651" max="5651" width="14.7109375" style="92" customWidth="1"/>
    <col min="5652" max="5652" width="11.5703125" style="92" customWidth="1"/>
    <col min="5653" max="5653" width="15.28515625" style="92" customWidth="1"/>
    <col min="5654" max="5654" width="10.28515625" style="92" customWidth="1"/>
    <col min="5655" max="5655" width="12.42578125" style="92" customWidth="1"/>
    <col min="5656" max="5656" width="14" style="92" customWidth="1"/>
    <col min="5657" max="5657" width="11.5703125" style="92" customWidth="1"/>
    <col min="5658" max="5658" width="13.140625" style="92" customWidth="1"/>
    <col min="5659" max="5659" width="11.7109375" style="92" customWidth="1"/>
    <col min="5660" max="5660" width="12.42578125" style="92" customWidth="1"/>
    <col min="5661" max="5661" width="14.28515625" style="92" customWidth="1"/>
    <col min="5662" max="5797" width="0.85546875" style="92"/>
    <col min="5798" max="5798" width="0.7109375" style="92" customWidth="1"/>
    <col min="5799" max="5839" width="0.85546875" style="92"/>
    <col min="5840" max="5840" width="2.28515625" style="92" customWidth="1"/>
    <col min="5841" max="5846" width="0.85546875" style="92"/>
    <col min="5847" max="5847" width="1.42578125" style="92" customWidth="1"/>
    <col min="5848" max="5853" width="0.85546875" style="92"/>
    <col min="5854" max="5854" width="2.42578125" style="92" customWidth="1"/>
    <col min="5855" max="5884" width="0.85546875" style="92"/>
    <col min="5885" max="5885" width="4.140625" style="92" customWidth="1"/>
    <col min="5886" max="5886" width="44.42578125" style="92" customWidth="1"/>
    <col min="5887" max="5887" width="7.85546875" style="92" customWidth="1"/>
    <col min="5888" max="5888" width="7" style="92" customWidth="1"/>
    <col min="5889" max="5889" width="11.7109375" style="92" customWidth="1"/>
    <col min="5890" max="5891" width="0" style="92" hidden="1" customWidth="1"/>
    <col min="5892" max="5892" width="13.42578125" style="92" customWidth="1"/>
    <col min="5893" max="5893" width="12.42578125" style="92" customWidth="1"/>
    <col min="5894" max="5895" width="0" style="92" hidden="1" customWidth="1"/>
    <col min="5896" max="5896" width="10.5703125" style="92" customWidth="1"/>
    <col min="5897" max="5898" width="0" style="92" hidden="1" customWidth="1"/>
    <col min="5899" max="5899" width="13.28515625" style="92" customWidth="1"/>
    <col min="5900" max="5900" width="9.7109375" style="92" customWidth="1"/>
    <col min="5901" max="5902" width="0" style="92" hidden="1" customWidth="1"/>
    <col min="5903" max="5903" width="15" style="92" customWidth="1"/>
    <col min="5904" max="5905" width="0" style="92" hidden="1" customWidth="1"/>
    <col min="5906" max="5906" width="12.5703125" style="92" customWidth="1"/>
    <col min="5907" max="5907" width="14.7109375" style="92" customWidth="1"/>
    <col min="5908" max="5908" width="11.5703125" style="92" customWidth="1"/>
    <col min="5909" max="5909" width="15.28515625" style="92" customWidth="1"/>
    <col min="5910" max="5910" width="10.28515625" style="92" customWidth="1"/>
    <col min="5911" max="5911" width="12.42578125" style="92" customWidth="1"/>
    <col min="5912" max="5912" width="14" style="92" customWidth="1"/>
    <col min="5913" max="5913" width="11.5703125" style="92" customWidth="1"/>
    <col min="5914" max="5914" width="13.140625" style="92" customWidth="1"/>
    <col min="5915" max="5915" width="11.7109375" style="92" customWidth="1"/>
    <col min="5916" max="5916" width="12.42578125" style="92" customWidth="1"/>
    <col min="5917" max="5917" width="14.28515625" style="92" customWidth="1"/>
    <col min="5918" max="6053" width="0.85546875" style="92"/>
    <col min="6054" max="6054" width="0.7109375" style="92" customWidth="1"/>
    <col min="6055" max="6095" width="0.85546875" style="92"/>
    <col min="6096" max="6096" width="2.28515625" style="92" customWidth="1"/>
    <col min="6097" max="6102" width="0.85546875" style="92"/>
    <col min="6103" max="6103" width="1.42578125" style="92" customWidth="1"/>
    <col min="6104" max="6109" width="0.85546875" style="92"/>
    <col min="6110" max="6110" width="2.42578125" style="92" customWidth="1"/>
    <col min="6111" max="6140" width="0.85546875" style="92"/>
    <col min="6141" max="6141" width="4.140625" style="92" customWidth="1"/>
    <col min="6142" max="6142" width="44.42578125" style="92" customWidth="1"/>
    <col min="6143" max="6143" width="7.85546875" style="92" customWidth="1"/>
    <col min="6144" max="6144" width="7" style="92" customWidth="1"/>
    <col min="6145" max="6145" width="11.7109375" style="92" customWidth="1"/>
    <col min="6146" max="6147" width="0" style="92" hidden="1" customWidth="1"/>
    <col min="6148" max="6148" width="13.42578125" style="92" customWidth="1"/>
    <col min="6149" max="6149" width="12.42578125" style="92" customWidth="1"/>
    <col min="6150" max="6151" width="0" style="92" hidden="1" customWidth="1"/>
    <col min="6152" max="6152" width="10.5703125" style="92" customWidth="1"/>
    <col min="6153" max="6154" width="0" style="92" hidden="1" customWidth="1"/>
    <col min="6155" max="6155" width="13.28515625" style="92" customWidth="1"/>
    <col min="6156" max="6156" width="9.7109375" style="92" customWidth="1"/>
    <col min="6157" max="6158" width="0" style="92" hidden="1" customWidth="1"/>
    <col min="6159" max="6159" width="15" style="92" customWidth="1"/>
    <col min="6160" max="6161" width="0" style="92" hidden="1" customWidth="1"/>
    <col min="6162" max="6162" width="12.5703125" style="92" customWidth="1"/>
    <col min="6163" max="6163" width="14.7109375" style="92" customWidth="1"/>
    <col min="6164" max="6164" width="11.5703125" style="92" customWidth="1"/>
    <col min="6165" max="6165" width="15.28515625" style="92" customWidth="1"/>
    <col min="6166" max="6166" width="10.28515625" style="92" customWidth="1"/>
    <col min="6167" max="6167" width="12.42578125" style="92" customWidth="1"/>
    <col min="6168" max="6168" width="14" style="92" customWidth="1"/>
    <col min="6169" max="6169" width="11.5703125" style="92" customWidth="1"/>
    <col min="6170" max="6170" width="13.140625" style="92" customWidth="1"/>
    <col min="6171" max="6171" width="11.7109375" style="92" customWidth="1"/>
    <col min="6172" max="6172" width="12.42578125" style="92" customWidth="1"/>
    <col min="6173" max="6173" width="14.28515625" style="92" customWidth="1"/>
    <col min="6174" max="6309" width="0.85546875" style="92"/>
    <col min="6310" max="6310" width="0.7109375" style="92" customWidth="1"/>
    <col min="6311" max="6351" width="0.85546875" style="92"/>
    <col min="6352" max="6352" width="2.28515625" style="92" customWidth="1"/>
    <col min="6353" max="6358" width="0.85546875" style="92"/>
    <col min="6359" max="6359" width="1.42578125" style="92" customWidth="1"/>
    <col min="6360" max="6365" width="0.85546875" style="92"/>
    <col min="6366" max="6366" width="2.42578125" style="92" customWidth="1"/>
    <col min="6367" max="6396" width="0.85546875" style="92"/>
    <col min="6397" max="6397" width="4.140625" style="92" customWidth="1"/>
    <col min="6398" max="6398" width="44.42578125" style="92" customWidth="1"/>
    <col min="6399" max="6399" width="7.85546875" style="92" customWidth="1"/>
    <col min="6400" max="6400" width="7" style="92" customWidth="1"/>
    <col min="6401" max="6401" width="11.7109375" style="92" customWidth="1"/>
    <col min="6402" max="6403" width="0" style="92" hidden="1" customWidth="1"/>
    <col min="6404" max="6404" width="13.42578125" style="92" customWidth="1"/>
    <col min="6405" max="6405" width="12.42578125" style="92" customWidth="1"/>
    <col min="6406" max="6407" width="0" style="92" hidden="1" customWidth="1"/>
    <col min="6408" max="6408" width="10.5703125" style="92" customWidth="1"/>
    <col min="6409" max="6410" width="0" style="92" hidden="1" customWidth="1"/>
    <col min="6411" max="6411" width="13.28515625" style="92" customWidth="1"/>
    <col min="6412" max="6412" width="9.7109375" style="92" customWidth="1"/>
    <col min="6413" max="6414" width="0" style="92" hidden="1" customWidth="1"/>
    <col min="6415" max="6415" width="15" style="92" customWidth="1"/>
    <col min="6416" max="6417" width="0" style="92" hidden="1" customWidth="1"/>
    <col min="6418" max="6418" width="12.5703125" style="92" customWidth="1"/>
    <col min="6419" max="6419" width="14.7109375" style="92" customWidth="1"/>
    <col min="6420" max="6420" width="11.5703125" style="92" customWidth="1"/>
    <col min="6421" max="6421" width="15.28515625" style="92" customWidth="1"/>
    <col min="6422" max="6422" width="10.28515625" style="92" customWidth="1"/>
    <col min="6423" max="6423" width="12.42578125" style="92" customWidth="1"/>
    <col min="6424" max="6424" width="14" style="92" customWidth="1"/>
    <col min="6425" max="6425" width="11.5703125" style="92" customWidth="1"/>
    <col min="6426" max="6426" width="13.140625" style="92" customWidth="1"/>
    <col min="6427" max="6427" width="11.7109375" style="92" customWidth="1"/>
    <col min="6428" max="6428" width="12.42578125" style="92" customWidth="1"/>
    <col min="6429" max="6429" width="14.28515625" style="92" customWidth="1"/>
    <col min="6430" max="6565" width="0.85546875" style="92"/>
    <col min="6566" max="6566" width="0.7109375" style="92" customWidth="1"/>
    <col min="6567" max="6607" width="0.85546875" style="92"/>
    <col min="6608" max="6608" width="2.28515625" style="92" customWidth="1"/>
    <col min="6609" max="6614" width="0.85546875" style="92"/>
    <col min="6615" max="6615" width="1.42578125" style="92" customWidth="1"/>
    <col min="6616" max="6621" width="0.85546875" style="92"/>
    <col min="6622" max="6622" width="2.42578125" style="92" customWidth="1"/>
    <col min="6623" max="6652" width="0.85546875" style="92"/>
    <col min="6653" max="6653" width="4.140625" style="92" customWidth="1"/>
    <col min="6654" max="6654" width="44.42578125" style="92" customWidth="1"/>
    <col min="6655" max="6655" width="7.85546875" style="92" customWidth="1"/>
    <col min="6656" max="6656" width="7" style="92" customWidth="1"/>
    <col min="6657" max="6657" width="11.7109375" style="92" customWidth="1"/>
    <col min="6658" max="6659" width="0" style="92" hidden="1" customWidth="1"/>
    <col min="6660" max="6660" width="13.42578125" style="92" customWidth="1"/>
    <col min="6661" max="6661" width="12.42578125" style="92" customWidth="1"/>
    <col min="6662" max="6663" width="0" style="92" hidden="1" customWidth="1"/>
    <col min="6664" max="6664" width="10.5703125" style="92" customWidth="1"/>
    <col min="6665" max="6666" width="0" style="92" hidden="1" customWidth="1"/>
    <col min="6667" max="6667" width="13.28515625" style="92" customWidth="1"/>
    <col min="6668" max="6668" width="9.7109375" style="92" customWidth="1"/>
    <col min="6669" max="6670" width="0" style="92" hidden="1" customWidth="1"/>
    <col min="6671" max="6671" width="15" style="92" customWidth="1"/>
    <col min="6672" max="6673" width="0" style="92" hidden="1" customWidth="1"/>
    <col min="6674" max="6674" width="12.5703125" style="92" customWidth="1"/>
    <col min="6675" max="6675" width="14.7109375" style="92" customWidth="1"/>
    <col min="6676" max="6676" width="11.5703125" style="92" customWidth="1"/>
    <col min="6677" max="6677" width="15.28515625" style="92" customWidth="1"/>
    <col min="6678" max="6678" width="10.28515625" style="92" customWidth="1"/>
    <col min="6679" max="6679" width="12.42578125" style="92" customWidth="1"/>
    <col min="6680" max="6680" width="14" style="92" customWidth="1"/>
    <col min="6681" max="6681" width="11.5703125" style="92" customWidth="1"/>
    <col min="6682" max="6682" width="13.140625" style="92" customWidth="1"/>
    <col min="6683" max="6683" width="11.7109375" style="92" customWidth="1"/>
    <col min="6684" max="6684" width="12.42578125" style="92" customWidth="1"/>
    <col min="6685" max="6685" width="14.28515625" style="92" customWidth="1"/>
    <col min="6686" max="6821" width="0.85546875" style="92"/>
    <col min="6822" max="6822" width="0.7109375" style="92" customWidth="1"/>
    <col min="6823" max="6863" width="0.85546875" style="92"/>
    <col min="6864" max="6864" width="2.28515625" style="92" customWidth="1"/>
    <col min="6865" max="6870" width="0.85546875" style="92"/>
    <col min="6871" max="6871" width="1.42578125" style="92" customWidth="1"/>
    <col min="6872" max="6877" width="0.85546875" style="92"/>
    <col min="6878" max="6878" width="2.42578125" style="92" customWidth="1"/>
    <col min="6879" max="6908" width="0.85546875" style="92"/>
    <col min="6909" max="6909" width="4.140625" style="92" customWidth="1"/>
    <col min="6910" max="6910" width="44.42578125" style="92" customWidth="1"/>
    <col min="6911" max="6911" width="7.85546875" style="92" customWidth="1"/>
    <col min="6912" max="6912" width="7" style="92" customWidth="1"/>
    <col min="6913" max="6913" width="11.7109375" style="92" customWidth="1"/>
    <col min="6914" max="6915" width="0" style="92" hidden="1" customWidth="1"/>
    <col min="6916" max="6916" width="13.42578125" style="92" customWidth="1"/>
    <col min="6917" max="6917" width="12.42578125" style="92" customWidth="1"/>
    <col min="6918" max="6919" width="0" style="92" hidden="1" customWidth="1"/>
    <col min="6920" max="6920" width="10.5703125" style="92" customWidth="1"/>
    <col min="6921" max="6922" width="0" style="92" hidden="1" customWidth="1"/>
    <col min="6923" max="6923" width="13.28515625" style="92" customWidth="1"/>
    <col min="6924" max="6924" width="9.7109375" style="92" customWidth="1"/>
    <col min="6925" max="6926" width="0" style="92" hidden="1" customWidth="1"/>
    <col min="6927" max="6927" width="15" style="92" customWidth="1"/>
    <col min="6928" max="6929" width="0" style="92" hidden="1" customWidth="1"/>
    <col min="6930" max="6930" width="12.5703125" style="92" customWidth="1"/>
    <col min="6931" max="6931" width="14.7109375" style="92" customWidth="1"/>
    <col min="6932" max="6932" width="11.5703125" style="92" customWidth="1"/>
    <col min="6933" max="6933" width="15.28515625" style="92" customWidth="1"/>
    <col min="6934" max="6934" width="10.28515625" style="92" customWidth="1"/>
    <col min="6935" max="6935" width="12.42578125" style="92" customWidth="1"/>
    <col min="6936" max="6936" width="14" style="92" customWidth="1"/>
    <col min="6937" max="6937" width="11.5703125" style="92" customWidth="1"/>
    <col min="6938" max="6938" width="13.140625" style="92" customWidth="1"/>
    <col min="6939" max="6939" width="11.7109375" style="92" customWidth="1"/>
    <col min="6940" max="6940" width="12.42578125" style="92" customWidth="1"/>
    <col min="6941" max="6941" width="14.28515625" style="92" customWidth="1"/>
    <col min="6942" max="7077" width="0.85546875" style="92"/>
    <col min="7078" max="7078" width="0.7109375" style="92" customWidth="1"/>
    <col min="7079" max="7119" width="0.85546875" style="92"/>
    <col min="7120" max="7120" width="2.28515625" style="92" customWidth="1"/>
    <col min="7121" max="7126" width="0.85546875" style="92"/>
    <col min="7127" max="7127" width="1.42578125" style="92" customWidth="1"/>
    <col min="7128" max="7133" width="0.85546875" style="92"/>
    <col min="7134" max="7134" width="2.42578125" style="92" customWidth="1"/>
    <col min="7135" max="7164" width="0.85546875" style="92"/>
    <col min="7165" max="7165" width="4.140625" style="92" customWidth="1"/>
    <col min="7166" max="7166" width="44.42578125" style="92" customWidth="1"/>
    <col min="7167" max="7167" width="7.85546875" style="92" customWidth="1"/>
    <col min="7168" max="7168" width="7" style="92" customWidth="1"/>
    <col min="7169" max="7169" width="11.7109375" style="92" customWidth="1"/>
    <col min="7170" max="7171" width="0" style="92" hidden="1" customWidth="1"/>
    <col min="7172" max="7172" width="13.42578125" style="92" customWidth="1"/>
    <col min="7173" max="7173" width="12.42578125" style="92" customWidth="1"/>
    <col min="7174" max="7175" width="0" style="92" hidden="1" customWidth="1"/>
    <col min="7176" max="7176" width="10.5703125" style="92" customWidth="1"/>
    <col min="7177" max="7178" width="0" style="92" hidden="1" customWidth="1"/>
    <col min="7179" max="7179" width="13.28515625" style="92" customWidth="1"/>
    <col min="7180" max="7180" width="9.7109375" style="92" customWidth="1"/>
    <col min="7181" max="7182" width="0" style="92" hidden="1" customWidth="1"/>
    <col min="7183" max="7183" width="15" style="92" customWidth="1"/>
    <col min="7184" max="7185" width="0" style="92" hidden="1" customWidth="1"/>
    <col min="7186" max="7186" width="12.5703125" style="92" customWidth="1"/>
    <col min="7187" max="7187" width="14.7109375" style="92" customWidth="1"/>
    <col min="7188" max="7188" width="11.5703125" style="92" customWidth="1"/>
    <col min="7189" max="7189" width="15.28515625" style="92" customWidth="1"/>
    <col min="7190" max="7190" width="10.28515625" style="92" customWidth="1"/>
    <col min="7191" max="7191" width="12.42578125" style="92" customWidth="1"/>
    <col min="7192" max="7192" width="14" style="92" customWidth="1"/>
    <col min="7193" max="7193" width="11.5703125" style="92" customWidth="1"/>
    <col min="7194" max="7194" width="13.140625" style="92" customWidth="1"/>
    <col min="7195" max="7195" width="11.7109375" style="92" customWidth="1"/>
    <col min="7196" max="7196" width="12.42578125" style="92" customWidth="1"/>
    <col min="7197" max="7197" width="14.28515625" style="92" customWidth="1"/>
    <col min="7198" max="7333" width="0.85546875" style="92"/>
    <col min="7334" max="7334" width="0.7109375" style="92" customWidth="1"/>
    <col min="7335" max="7375" width="0.85546875" style="92"/>
    <col min="7376" max="7376" width="2.28515625" style="92" customWidth="1"/>
    <col min="7377" max="7382" width="0.85546875" style="92"/>
    <col min="7383" max="7383" width="1.42578125" style="92" customWidth="1"/>
    <col min="7384" max="7389" width="0.85546875" style="92"/>
    <col min="7390" max="7390" width="2.42578125" style="92" customWidth="1"/>
    <col min="7391" max="7420" width="0.85546875" style="92"/>
    <col min="7421" max="7421" width="4.140625" style="92" customWidth="1"/>
    <col min="7422" max="7422" width="44.42578125" style="92" customWidth="1"/>
    <col min="7423" max="7423" width="7.85546875" style="92" customWidth="1"/>
    <col min="7424" max="7424" width="7" style="92" customWidth="1"/>
    <col min="7425" max="7425" width="11.7109375" style="92" customWidth="1"/>
    <col min="7426" max="7427" width="0" style="92" hidden="1" customWidth="1"/>
    <col min="7428" max="7428" width="13.42578125" style="92" customWidth="1"/>
    <col min="7429" max="7429" width="12.42578125" style="92" customWidth="1"/>
    <col min="7430" max="7431" width="0" style="92" hidden="1" customWidth="1"/>
    <col min="7432" max="7432" width="10.5703125" style="92" customWidth="1"/>
    <col min="7433" max="7434" width="0" style="92" hidden="1" customWidth="1"/>
    <col min="7435" max="7435" width="13.28515625" style="92" customWidth="1"/>
    <col min="7436" max="7436" width="9.7109375" style="92" customWidth="1"/>
    <col min="7437" max="7438" width="0" style="92" hidden="1" customWidth="1"/>
    <col min="7439" max="7439" width="15" style="92" customWidth="1"/>
    <col min="7440" max="7441" width="0" style="92" hidden="1" customWidth="1"/>
    <col min="7442" max="7442" width="12.5703125" style="92" customWidth="1"/>
    <col min="7443" max="7443" width="14.7109375" style="92" customWidth="1"/>
    <col min="7444" max="7444" width="11.5703125" style="92" customWidth="1"/>
    <col min="7445" max="7445" width="15.28515625" style="92" customWidth="1"/>
    <col min="7446" max="7446" width="10.28515625" style="92" customWidth="1"/>
    <col min="7447" max="7447" width="12.42578125" style="92" customWidth="1"/>
    <col min="7448" max="7448" width="14" style="92" customWidth="1"/>
    <col min="7449" max="7449" width="11.5703125" style="92" customWidth="1"/>
    <col min="7450" max="7450" width="13.140625" style="92" customWidth="1"/>
    <col min="7451" max="7451" width="11.7109375" style="92" customWidth="1"/>
    <col min="7452" max="7452" width="12.42578125" style="92" customWidth="1"/>
    <col min="7453" max="7453" width="14.28515625" style="92" customWidth="1"/>
    <col min="7454" max="7589" width="0.85546875" style="92"/>
    <col min="7590" max="7590" width="0.7109375" style="92" customWidth="1"/>
    <col min="7591" max="7631" width="0.85546875" style="92"/>
    <col min="7632" max="7632" width="2.28515625" style="92" customWidth="1"/>
    <col min="7633" max="7638" width="0.85546875" style="92"/>
    <col min="7639" max="7639" width="1.42578125" style="92" customWidth="1"/>
    <col min="7640" max="7645" width="0.85546875" style="92"/>
    <col min="7646" max="7646" width="2.42578125" style="92" customWidth="1"/>
    <col min="7647" max="7676" width="0.85546875" style="92"/>
    <col min="7677" max="7677" width="4.140625" style="92" customWidth="1"/>
    <col min="7678" max="7678" width="44.42578125" style="92" customWidth="1"/>
    <col min="7679" max="7679" width="7.85546875" style="92" customWidth="1"/>
    <col min="7680" max="7680" width="7" style="92" customWidth="1"/>
    <col min="7681" max="7681" width="11.7109375" style="92" customWidth="1"/>
    <col min="7682" max="7683" width="0" style="92" hidden="1" customWidth="1"/>
    <col min="7684" max="7684" width="13.42578125" style="92" customWidth="1"/>
    <col min="7685" max="7685" width="12.42578125" style="92" customWidth="1"/>
    <col min="7686" max="7687" width="0" style="92" hidden="1" customWidth="1"/>
    <col min="7688" max="7688" width="10.5703125" style="92" customWidth="1"/>
    <col min="7689" max="7690" width="0" style="92" hidden="1" customWidth="1"/>
    <col min="7691" max="7691" width="13.28515625" style="92" customWidth="1"/>
    <col min="7692" max="7692" width="9.7109375" style="92" customWidth="1"/>
    <col min="7693" max="7694" width="0" style="92" hidden="1" customWidth="1"/>
    <col min="7695" max="7695" width="15" style="92" customWidth="1"/>
    <col min="7696" max="7697" width="0" style="92" hidden="1" customWidth="1"/>
    <col min="7698" max="7698" width="12.5703125" style="92" customWidth="1"/>
    <col min="7699" max="7699" width="14.7109375" style="92" customWidth="1"/>
    <col min="7700" max="7700" width="11.5703125" style="92" customWidth="1"/>
    <col min="7701" max="7701" width="15.28515625" style="92" customWidth="1"/>
    <col min="7702" max="7702" width="10.28515625" style="92" customWidth="1"/>
    <col min="7703" max="7703" width="12.42578125" style="92" customWidth="1"/>
    <col min="7704" max="7704" width="14" style="92" customWidth="1"/>
    <col min="7705" max="7705" width="11.5703125" style="92" customWidth="1"/>
    <col min="7706" max="7706" width="13.140625" style="92" customWidth="1"/>
    <col min="7707" max="7707" width="11.7109375" style="92" customWidth="1"/>
    <col min="7708" max="7708" width="12.42578125" style="92" customWidth="1"/>
    <col min="7709" max="7709" width="14.28515625" style="92" customWidth="1"/>
    <col min="7710" max="7845" width="0.85546875" style="92"/>
    <col min="7846" max="7846" width="0.7109375" style="92" customWidth="1"/>
    <col min="7847" max="7887" width="0.85546875" style="92"/>
    <col min="7888" max="7888" width="2.28515625" style="92" customWidth="1"/>
    <col min="7889" max="7894" width="0.85546875" style="92"/>
    <col min="7895" max="7895" width="1.42578125" style="92" customWidth="1"/>
    <col min="7896" max="7901" width="0.85546875" style="92"/>
    <col min="7902" max="7902" width="2.42578125" style="92" customWidth="1"/>
    <col min="7903" max="7932" width="0.85546875" style="92"/>
    <col min="7933" max="7933" width="4.140625" style="92" customWidth="1"/>
    <col min="7934" max="7934" width="44.42578125" style="92" customWidth="1"/>
    <col min="7935" max="7935" width="7.85546875" style="92" customWidth="1"/>
    <col min="7936" max="7936" width="7" style="92" customWidth="1"/>
    <col min="7937" max="7937" width="11.7109375" style="92" customWidth="1"/>
    <col min="7938" max="7939" width="0" style="92" hidden="1" customWidth="1"/>
    <col min="7940" max="7940" width="13.42578125" style="92" customWidth="1"/>
    <col min="7941" max="7941" width="12.42578125" style="92" customWidth="1"/>
    <col min="7942" max="7943" width="0" style="92" hidden="1" customWidth="1"/>
    <col min="7944" max="7944" width="10.5703125" style="92" customWidth="1"/>
    <col min="7945" max="7946" width="0" style="92" hidden="1" customWidth="1"/>
    <col min="7947" max="7947" width="13.28515625" style="92" customWidth="1"/>
    <col min="7948" max="7948" width="9.7109375" style="92" customWidth="1"/>
    <col min="7949" max="7950" width="0" style="92" hidden="1" customWidth="1"/>
    <col min="7951" max="7951" width="15" style="92" customWidth="1"/>
    <col min="7952" max="7953" width="0" style="92" hidden="1" customWidth="1"/>
    <col min="7954" max="7954" width="12.5703125" style="92" customWidth="1"/>
    <col min="7955" max="7955" width="14.7109375" style="92" customWidth="1"/>
    <col min="7956" max="7956" width="11.5703125" style="92" customWidth="1"/>
    <col min="7957" max="7957" width="15.28515625" style="92" customWidth="1"/>
    <col min="7958" max="7958" width="10.28515625" style="92" customWidth="1"/>
    <col min="7959" max="7959" width="12.42578125" style="92" customWidth="1"/>
    <col min="7960" max="7960" width="14" style="92" customWidth="1"/>
    <col min="7961" max="7961" width="11.5703125" style="92" customWidth="1"/>
    <col min="7962" max="7962" width="13.140625" style="92" customWidth="1"/>
    <col min="7963" max="7963" width="11.7109375" style="92" customWidth="1"/>
    <col min="7964" max="7964" width="12.42578125" style="92" customWidth="1"/>
    <col min="7965" max="7965" width="14.28515625" style="92" customWidth="1"/>
    <col min="7966" max="8101" width="0.85546875" style="92"/>
    <col min="8102" max="8102" width="0.7109375" style="92" customWidth="1"/>
    <col min="8103" max="8143" width="0.85546875" style="92"/>
    <col min="8144" max="8144" width="2.28515625" style="92" customWidth="1"/>
    <col min="8145" max="8150" width="0.85546875" style="92"/>
    <col min="8151" max="8151" width="1.42578125" style="92" customWidth="1"/>
    <col min="8152" max="8157" width="0.85546875" style="92"/>
    <col min="8158" max="8158" width="2.42578125" style="92" customWidth="1"/>
    <col min="8159" max="8188" width="0.85546875" style="92"/>
    <col min="8189" max="8189" width="4.140625" style="92" customWidth="1"/>
    <col min="8190" max="8190" width="44.42578125" style="92" customWidth="1"/>
    <col min="8191" max="8191" width="7.85546875" style="92" customWidth="1"/>
    <col min="8192" max="8192" width="7" style="92" customWidth="1"/>
    <col min="8193" max="8193" width="11.7109375" style="92" customWidth="1"/>
    <col min="8194" max="8195" width="0" style="92" hidden="1" customWidth="1"/>
    <col min="8196" max="8196" width="13.42578125" style="92" customWidth="1"/>
    <col min="8197" max="8197" width="12.42578125" style="92" customWidth="1"/>
    <col min="8198" max="8199" width="0" style="92" hidden="1" customWidth="1"/>
    <col min="8200" max="8200" width="10.5703125" style="92" customWidth="1"/>
    <col min="8201" max="8202" width="0" style="92" hidden="1" customWidth="1"/>
    <col min="8203" max="8203" width="13.28515625" style="92" customWidth="1"/>
    <col min="8204" max="8204" width="9.7109375" style="92" customWidth="1"/>
    <col min="8205" max="8206" width="0" style="92" hidden="1" customWidth="1"/>
    <col min="8207" max="8207" width="15" style="92" customWidth="1"/>
    <col min="8208" max="8209" width="0" style="92" hidden="1" customWidth="1"/>
    <col min="8210" max="8210" width="12.5703125" style="92" customWidth="1"/>
    <col min="8211" max="8211" width="14.7109375" style="92" customWidth="1"/>
    <col min="8212" max="8212" width="11.5703125" style="92" customWidth="1"/>
    <col min="8213" max="8213" width="15.28515625" style="92" customWidth="1"/>
    <col min="8214" max="8214" width="10.28515625" style="92" customWidth="1"/>
    <col min="8215" max="8215" width="12.42578125" style="92" customWidth="1"/>
    <col min="8216" max="8216" width="14" style="92" customWidth="1"/>
    <col min="8217" max="8217" width="11.5703125" style="92" customWidth="1"/>
    <col min="8218" max="8218" width="13.140625" style="92" customWidth="1"/>
    <col min="8219" max="8219" width="11.7109375" style="92" customWidth="1"/>
    <col min="8220" max="8220" width="12.42578125" style="92" customWidth="1"/>
    <col min="8221" max="8221" width="14.28515625" style="92" customWidth="1"/>
    <col min="8222" max="8357" width="0.85546875" style="92"/>
    <col min="8358" max="8358" width="0.7109375" style="92" customWidth="1"/>
    <col min="8359" max="8399" width="0.85546875" style="92"/>
    <col min="8400" max="8400" width="2.28515625" style="92" customWidth="1"/>
    <col min="8401" max="8406" width="0.85546875" style="92"/>
    <col min="8407" max="8407" width="1.42578125" style="92" customWidth="1"/>
    <col min="8408" max="8413" width="0.85546875" style="92"/>
    <col min="8414" max="8414" width="2.42578125" style="92" customWidth="1"/>
    <col min="8415" max="8444" width="0.85546875" style="92"/>
    <col min="8445" max="8445" width="4.140625" style="92" customWidth="1"/>
    <col min="8446" max="8446" width="44.42578125" style="92" customWidth="1"/>
    <col min="8447" max="8447" width="7.85546875" style="92" customWidth="1"/>
    <col min="8448" max="8448" width="7" style="92" customWidth="1"/>
    <col min="8449" max="8449" width="11.7109375" style="92" customWidth="1"/>
    <col min="8450" max="8451" width="0" style="92" hidden="1" customWidth="1"/>
    <col min="8452" max="8452" width="13.42578125" style="92" customWidth="1"/>
    <col min="8453" max="8453" width="12.42578125" style="92" customWidth="1"/>
    <col min="8454" max="8455" width="0" style="92" hidden="1" customWidth="1"/>
    <col min="8456" max="8456" width="10.5703125" style="92" customWidth="1"/>
    <col min="8457" max="8458" width="0" style="92" hidden="1" customWidth="1"/>
    <col min="8459" max="8459" width="13.28515625" style="92" customWidth="1"/>
    <col min="8460" max="8460" width="9.7109375" style="92" customWidth="1"/>
    <col min="8461" max="8462" width="0" style="92" hidden="1" customWidth="1"/>
    <col min="8463" max="8463" width="15" style="92" customWidth="1"/>
    <col min="8464" max="8465" width="0" style="92" hidden="1" customWidth="1"/>
    <col min="8466" max="8466" width="12.5703125" style="92" customWidth="1"/>
    <col min="8467" max="8467" width="14.7109375" style="92" customWidth="1"/>
    <col min="8468" max="8468" width="11.5703125" style="92" customWidth="1"/>
    <col min="8469" max="8469" width="15.28515625" style="92" customWidth="1"/>
    <col min="8470" max="8470" width="10.28515625" style="92" customWidth="1"/>
    <col min="8471" max="8471" width="12.42578125" style="92" customWidth="1"/>
    <col min="8472" max="8472" width="14" style="92" customWidth="1"/>
    <col min="8473" max="8473" width="11.5703125" style="92" customWidth="1"/>
    <col min="8474" max="8474" width="13.140625" style="92" customWidth="1"/>
    <col min="8475" max="8475" width="11.7109375" style="92" customWidth="1"/>
    <col min="8476" max="8476" width="12.42578125" style="92" customWidth="1"/>
    <col min="8477" max="8477" width="14.28515625" style="92" customWidth="1"/>
    <col min="8478" max="8613" width="0.85546875" style="92"/>
    <col min="8614" max="8614" width="0.7109375" style="92" customWidth="1"/>
    <col min="8615" max="8655" width="0.85546875" style="92"/>
    <col min="8656" max="8656" width="2.28515625" style="92" customWidth="1"/>
    <col min="8657" max="8662" width="0.85546875" style="92"/>
    <col min="8663" max="8663" width="1.42578125" style="92" customWidth="1"/>
    <col min="8664" max="8669" width="0.85546875" style="92"/>
    <col min="8670" max="8670" width="2.42578125" style="92" customWidth="1"/>
    <col min="8671" max="8700" width="0.85546875" style="92"/>
    <col min="8701" max="8701" width="4.140625" style="92" customWidth="1"/>
    <col min="8702" max="8702" width="44.42578125" style="92" customWidth="1"/>
    <col min="8703" max="8703" width="7.85546875" style="92" customWidth="1"/>
    <col min="8704" max="8704" width="7" style="92" customWidth="1"/>
    <col min="8705" max="8705" width="11.7109375" style="92" customWidth="1"/>
    <col min="8706" max="8707" width="0" style="92" hidden="1" customWidth="1"/>
    <col min="8708" max="8708" width="13.42578125" style="92" customWidth="1"/>
    <col min="8709" max="8709" width="12.42578125" style="92" customWidth="1"/>
    <col min="8710" max="8711" width="0" style="92" hidden="1" customWidth="1"/>
    <col min="8712" max="8712" width="10.5703125" style="92" customWidth="1"/>
    <col min="8713" max="8714" width="0" style="92" hidden="1" customWidth="1"/>
    <col min="8715" max="8715" width="13.28515625" style="92" customWidth="1"/>
    <col min="8716" max="8716" width="9.7109375" style="92" customWidth="1"/>
    <col min="8717" max="8718" width="0" style="92" hidden="1" customWidth="1"/>
    <col min="8719" max="8719" width="15" style="92" customWidth="1"/>
    <col min="8720" max="8721" width="0" style="92" hidden="1" customWidth="1"/>
    <col min="8722" max="8722" width="12.5703125" style="92" customWidth="1"/>
    <col min="8723" max="8723" width="14.7109375" style="92" customWidth="1"/>
    <col min="8724" max="8724" width="11.5703125" style="92" customWidth="1"/>
    <col min="8725" max="8725" width="15.28515625" style="92" customWidth="1"/>
    <col min="8726" max="8726" width="10.28515625" style="92" customWidth="1"/>
    <col min="8727" max="8727" width="12.42578125" style="92" customWidth="1"/>
    <col min="8728" max="8728" width="14" style="92" customWidth="1"/>
    <col min="8729" max="8729" width="11.5703125" style="92" customWidth="1"/>
    <col min="8730" max="8730" width="13.140625" style="92" customWidth="1"/>
    <col min="8731" max="8731" width="11.7109375" style="92" customWidth="1"/>
    <col min="8732" max="8732" width="12.42578125" style="92" customWidth="1"/>
    <col min="8733" max="8733" width="14.28515625" style="92" customWidth="1"/>
    <col min="8734" max="8869" width="0.85546875" style="92"/>
    <col min="8870" max="8870" width="0.7109375" style="92" customWidth="1"/>
    <col min="8871" max="8911" width="0.85546875" style="92"/>
    <col min="8912" max="8912" width="2.28515625" style="92" customWidth="1"/>
    <col min="8913" max="8918" width="0.85546875" style="92"/>
    <col min="8919" max="8919" width="1.42578125" style="92" customWidth="1"/>
    <col min="8920" max="8925" width="0.85546875" style="92"/>
    <col min="8926" max="8926" width="2.42578125" style="92" customWidth="1"/>
    <col min="8927" max="8956" width="0.85546875" style="92"/>
    <col min="8957" max="8957" width="4.140625" style="92" customWidth="1"/>
    <col min="8958" max="8958" width="44.42578125" style="92" customWidth="1"/>
    <col min="8959" max="8959" width="7.85546875" style="92" customWidth="1"/>
    <col min="8960" max="8960" width="7" style="92" customWidth="1"/>
    <col min="8961" max="8961" width="11.7109375" style="92" customWidth="1"/>
    <col min="8962" max="8963" width="0" style="92" hidden="1" customWidth="1"/>
    <col min="8964" max="8964" width="13.42578125" style="92" customWidth="1"/>
    <col min="8965" max="8965" width="12.42578125" style="92" customWidth="1"/>
    <col min="8966" max="8967" width="0" style="92" hidden="1" customWidth="1"/>
    <col min="8968" max="8968" width="10.5703125" style="92" customWidth="1"/>
    <col min="8969" max="8970" width="0" style="92" hidden="1" customWidth="1"/>
    <col min="8971" max="8971" width="13.28515625" style="92" customWidth="1"/>
    <col min="8972" max="8972" width="9.7109375" style="92" customWidth="1"/>
    <col min="8973" max="8974" width="0" style="92" hidden="1" customWidth="1"/>
    <col min="8975" max="8975" width="15" style="92" customWidth="1"/>
    <col min="8976" max="8977" width="0" style="92" hidden="1" customWidth="1"/>
    <col min="8978" max="8978" width="12.5703125" style="92" customWidth="1"/>
    <col min="8979" max="8979" width="14.7109375" style="92" customWidth="1"/>
    <col min="8980" max="8980" width="11.5703125" style="92" customWidth="1"/>
    <col min="8981" max="8981" width="15.28515625" style="92" customWidth="1"/>
    <col min="8982" max="8982" width="10.28515625" style="92" customWidth="1"/>
    <col min="8983" max="8983" width="12.42578125" style="92" customWidth="1"/>
    <col min="8984" max="8984" width="14" style="92" customWidth="1"/>
    <col min="8985" max="8985" width="11.5703125" style="92" customWidth="1"/>
    <col min="8986" max="8986" width="13.140625" style="92" customWidth="1"/>
    <col min="8987" max="8987" width="11.7109375" style="92" customWidth="1"/>
    <col min="8988" max="8988" width="12.42578125" style="92" customWidth="1"/>
    <col min="8989" max="8989" width="14.28515625" style="92" customWidth="1"/>
    <col min="8990" max="9125" width="0.85546875" style="92"/>
    <col min="9126" max="9126" width="0.7109375" style="92" customWidth="1"/>
    <col min="9127" max="9167" width="0.85546875" style="92"/>
    <col min="9168" max="9168" width="2.28515625" style="92" customWidth="1"/>
    <col min="9169" max="9174" width="0.85546875" style="92"/>
    <col min="9175" max="9175" width="1.42578125" style="92" customWidth="1"/>
    <col min="9176" max="9181" width="0.85546875" style="92"/>
    <col min="9182" max="9182" width="2.42578125" style="92" customWidth="1"/>
    <col min="9183" max="9212" width="0.85546875" style="92"/>
    <col min="9213" max="9213" width="4.140625" style="92" customWidth="1"/>
    <col min="9214" max="9214" width="44.42578125" style="92" customWidth="1"/>
    <col min="9215" max="9215" width="7.85546875" style="92" customWidth="1"/>
    <col min="9216" max="9216" width="7" style="92" customWidth="1"/>
    <col min="9217" max="9217" width="11.7109375" style="92" customWidth="1"/>
    <col min="9218" max="9219" width="0" style="92" hidden="1" customWidth="1"/>
    <col min="9220" max="9220" width="13.42578125" style="92" customWidth="1"/>
    <col min="9221" max="9221" width="12.42578125" style="92" customWidth="1"/>
    <col min="9222" max="9223" width="0" style="92" hidden="1" customWidth="1"/>
    <col min="9224" max="9224" width="10.5703125" style="92" customWidth="1"/>
    <col min="9225" max="9226" width="0" style="92" hidden="1" customWidth="1"/>
    <col min="9227" max="9227" width="13.28515625" style="92" customWidth="1"/>
    <col min="9228" max="9228" width="9.7109375" style="92" customWidth="1"/>
    <col min="9229" max="9230" width="0" style="92" hidden="1" customWidth="1"/>
    <col min="9231" max="9231" width="15" style="92" customWidth="1"/>
    <col min="9232" max="9233" width="0" style="92" hidden="1" customWidth="1"/>
    <col min="9234" max="9234" width="12.5703125" style="92" customWidth="1"/>
    <col min="9235" max="9235" width="14.7109375" style="92" customWidth="1"/>
    <col min="9236" max="9236" width="11.5703125" style="92" customWidth="1"/>
    <col min="9237" max="9237" width="15.28515625" style="92" customWidth="1"/>
    <col min="9238" max="9238" width="10.28515625" style="92" customWidth="1"/>
    <col min="9239" max="9239" width="12.42578125" style="92" customWidth="1"/>
    <col min="9240" max="9240" width="14" style="92" customWidth="1"/>
    <col min="9241" max="9241" width="11.5703125" style="92" customWidth="1"/>
    <col min="9242" max="9242" width="13.140625" style="92" customWidth="1"/>
    <col min="9243" max="9243" width="11.7109375" style="92" customWidth="1"/>
    <col min="9244" max="9244" width="12.42578125" style="92" customWidth="1"/>
    <col min="9245" max="9245" width="14.28515625" style="92" customWidth="1"/>
    <col min="9246" max="9381" width="0.85546875" style="92"/>
    <col min="9382" max="9382" width="0.7109375" style="92" customWidth="1"/>
    <col min="9383" max="9423" width="0.85546875" style="92"/>
    <col min="9424" max="9424" width="2.28515625" style="92" customWidth="1"/>
    <col min="9425" max="9430" width="0.85546875" style="92"/>
    <col min="9431" max="9431" width="1.42578125" style="92" customWidth="1"/>
    <col min="9432" max="9437" width="0.85546875" style="92"/>
    <col min="9438" max="9438" width="2.42578125" style="92" customWidth="1"/>
    <col min="9439" max="9468" width="0.85546875" style="92"/>
    <col min="9469" max="9469" width="4.140625" style="92" customWidth="1"/>
    <col min="9470" max="9470" width="44.42578125" style="92" customWidth="1"/>
    <col min="9471" max="9471" width="7.85546875" style="92" customWidth="1"/>
    <col min="9472" max="9472" width="7" style="92" customWidth="1"/>
    <col min="9473" max="9473" width="11.7109375" style="92" customWidth="1"/>
    <col min="9474" max="9475" width="0" style="92" hidden="1" customWidth="1"/>
    <col min="9476" max="9476" width="13.42578125" style="92" customWidth="1"/>
    <col min="9477" max="9477" width="12.42578125" style="92" customWidth="1"/>
    <col min="9478" max="9479" width="0" style="92" hidden="1" customWidth="1"/>
    <col min="9480" max="9480" width="10.5703125" style="92" customWidth="1"/>
    <col min="9481" max="9482" width="0" style="92" hidden="1" customWidth="1"/>
    <col min="9483" max="9483" width="13.28515625" style="92" customWidth="1"/>
    <col min="9484" max="9484" width="9.7109375" style="92" customWidth="1"/>
    <col min="9485" max="9486" width="0" style="92" hidden="1" customWidth="1"/>
    <col min="9487" max="9487" width="15" style="92" customWidth="1"/>
    <col min="9488" max="9489" width="0" style="92" hidden="1" customWidth="1"/>
    <col min="9490" max="9490" width="12.5703125" style="92" customWidth="1"/>
    <col min="9491" max="9491" width="14.7109375" style="92" customWidth="1"/>
    <col min="9492" max="9492" width="11.5703125" style="92" customWidth="1"/>
    <col min="9493" max="9493" width="15.28515625" style="92" customWidth="1"/>
    <col min="9494" max="9494" width="10.28515625" style="92" customWidth="1"/>
    <col min="9495" max="9495" width="12.42578125" style="92" customWidth="1"/>
    <col min="9496" max="9496" width="14" style="92" customWidth="1"/>
    <col min="9497" max="9497" width="11.5703125" style="92" customWidth="1"/>
    <col min="9498" max="9498" width="13.140625" style="92" customWidth="1"/>
    <col min="9499" max="9499" width="11.7109375" style="92" customWidth="1"/>
    <col min="9500" max="9500" width="12.42578125" style="92" customWidth="1"/>
    <col min="9501" max="9501" width="14.28515625" style="92" customWidth="1"/>
    <col min="9502" max="9637" width="0.85546875" style="92"/>
    <col min="9638" max="9638" width="0.7109375" style="92" customWidth="1"/>
    <col min="9639" max="9679" width="0.85546875" style="92"/>
    <col min="9680" max="9680" width="2.28515625" style="92" customWidth="1"/>
    <col min="9681" max="9686" width="0.85546875" style="92"/>
    <col min="9687" max="9687" width="1.42578125" style="92" customWidth="1"/>
    <col min="9688" max="9693" width="0.85546875" style="92"/>
    <col min="9694" max="9694" width="2.42578125" style="92" customWidth="1"/>
    <col min="9695" max="9724" width="0.85546875" style="92"/>
    <col min="9725" max="9725" width="4.140625" style="92" customWidth="1"/>
    <col min="9726" max="9726" width="44.42578125" style="92" customWidth="1"/>
    <col min="9727" max="9727" width="7.85546875" style="92" customWidth="1"/>
    <col min="9728" max="9728" width="7" style="92" customWidth="1"/>
    <col min="9729" max="9729" width="11.7109375" style="92" customWidth="1"/>
    <col min="9730" max="9731" width="0" style="92" hidden="1" customWidth="1"/>
    <col min="9732" max="9732" width="13.42578125" style="92" customWidth="1"/>
    <col min="9733" max="9733" width="12.42578125" style="92" customWidth="1"/>
    <col min="9734" max="9735" width="0" style="92" hidden="1" customWidth="1"/>
    <col min="9736" max="9736" width="10.5703125" style="92" customWidth="1"/>
    <col min="9737" max="9738" width="0" style="92" hidden="1" customWidth="1"/>
    <col min="9739" max="9739" width="13.28515625" style="92" customWidth="1"/>
    <col min="9740" max="9740" width="9.7109375" style="92" customWidth="1"/>
    <col min="9741" max="9742" width="0" style="92" hidden="1" customWidth="1"/>
    <col min="9743" max="9743" width="15" style="92" customWidth="1"/>
    <col min="9744" max="9745" width="0" style="92" hidden="1" customWidth="1"/>
    <col min="9746" max="9746" width="12.5703125" style="92" customWidth="1"/>
    <col min="9747" max="9747" width="14.7109375" style="92" customWidth="1"/>
    <col min="9748" max="9748" width="11.5703125" style="92" customWidth="1"/>
    <col min="9749" max="9749" width="15.28515625" style="92" customWidth="1"/>
    <col min="9750" max="9750" width="10.28515625" style="92" customWidth="1"/>
    <col min="9751" max="9751" width="12.42578125" style="92" customWidth="1"/>
    <col min="9752" max="9752" width="14" style="92" customWidth="1"/>
    <col min="9753" max="9753" width="11.5703125" style="92" customWidth="1"/>
    <col min="9754" max="9754" width="13.140625" style="92" customWidth="1"/>
    <col min="9755" max="9755" width="11.7109375" style="92" customWidth="1"/>
    <col min="9756" max="9756" width="12.42578125" style="92" customWidth="1"/>
    <col min="9757" max="9757" width="14.28515625" style="92" customWidth="1"/>
    <col min="9758" max="9893" width="0.85546875" style="92"/>
    <col min="9894" max="9894" width="0.7109375" style="92" customWidth="1"/>
    <col min="9895" max="9935" width="0.85546875" style="92"/>
    <col min="9936" max="9936" width="2.28515625" style="92" customWidth="1"/>
    <col min="9937" max="9942" width="0.85546875" style="92"/>
    <col min="9943" max="9943" width="1.42578125" style="92" customWidth="1"/>
    <col min="9944" max="9949" width="0.85546875" style="92"/>
    <col min="9950" max="9950" width="2.42578125" style="92" customWidth="1"/>
    <col min="9951" max="9980" width="0.85546875" style="92"/>
    <col min="9981" max="9981" width="4.140625" style="92" customWidth="1"/>
    <col min="9982" max="9982" width="44.42578125" style="92" customWidth="1"/>
    <col min="9983" max="9983" width="7.85546875" style="92" customWidth="1"/>
    <col min="9984" max="9984" width="7" style="92" customWidth="1"/>
    <col min="9985" max="9985" width="11.7109375" style="92" customWidth="1"/>
    <col min="9986" max="9987" width="0" style="92" hidden="1" customWidth="1"/>
    <col min="9988" max="9988" width="13.42578125" style="92" customWidth="1"/>
    <col min="9989" max="9989" width="12.42578125" style="92" customWidth="1"/>
    <col min="9990" max="9991" width="0" style="92" hidden="1" customWidth="1"/>
    <col min="9992" max="9992" width="10.5703125" style="92" customWidth="1"/>
    <col min="9993" max="9994" width="0" style="92" hidden="1" customWidth="1"/>
    <col min="9995" max="9995" width="13.28515625" style="92" customWidth="1"/>
    <col min="9996" max="9996" width="9.7109375" style="92" customWidth="1"/>
    <col min="9997" max="9998" width="0" style="92" hidden="1" customWidth="1"/>
    <col min="9999" max="9999" width="15" style="92" customWidth="1"/>
    <col min="10000" max="10001" width="0" style="92" hidden="1" customWidth="1"/>
    <col min="10002" max="10002" width="12.5703125" style="92" customWidth="1"/>
    <col min="10003" max="10003" width="14.7109375" style="92" customWidth="1"/>
    <col min="10004" max="10004" width="11.5703125" style="92" customWidth="1"/>
    <col min="10005" max="10005" width="15.28515625" style="92" customWidth="1"/>
    <col min="10006" max="10006" width="10.28515625" style="92" customWidth="1"/>
    <col min="10007" max="10007" width="12.42578125" style="92" customWidth="1"/>
    <col min="10008" max="10008" width="14" style="92" customWidth="1"/>
    <col min="10009" max="10009" width="11.5703125" style="92" customWidth="1"/>
    <col min="10010" max="10010" width="13.140625" style="92" customWidth="1"/>
    <col min="10011" max="10011" width="11.7109375" style="92" customWidth="1"/>
    <col min="10012" max="10012" width="12.42578125" style="92" customWidth="1"/>
    <col min="10013" max="10013" width="14.28515625" style="92" customWidth="1"/>
    <col min="10014" max="10149" width="0.85546875" style="92"/>
    <col min="10150" max="10150" width="0.7109375" style="92" customWidth="1"/>
    <col min="10151" max="10191" width="0.85546875" style="92"/>
    <col min="10192" max="10192" width="2.28515625" style="92" customWidth="1"/>
    <col min="10193" max="10198" width="0.85546875" style="92"/>
    <col min="10199" max="10199" width="1.42578125" style="92" customWidth="1"/>
    <col min="10200" max="10205" width="0.85546875" style="92"/>
    <col min="10206" max="10206" width="2.42578125" style="92" customWidth="1"/>
    <col min="10207" max="10236" width="0.85546875" style="92"/>
    <col min="10237" max="10237" width="4.140625" style="92" customWidth="1"/>
    <col min="10238" max="10238" width="44.42578125" style="92" customWidth="1"/>
    <col min="10239" max="10239" width="7.85546875" style="92" customWidth="1"/>
    <col min="10240" max="10240" width="7" style="92" customWidth="1"/>
    <col min="10241" max="10241" width="11.7109375" style="92" customWidth="1"/>
    <col min="10242" max="10243" width="0" style="92" hidden="1" customWidth="1"/>
    <col min="10244" max="10244" width="13.42578125" style="92" customWidth="1"/>
    <col min="10245" max="10245" width="12.42578125" style="92" customWidth="1"/>
    <col min="10246" max="10247" width="0" style="92" hidden="1" customWidth="1"/>
    <col min="10248" max="10248" width="10.5703125" style="92" customWidth="1"/>
    <col min="10249" max="10250" width="0" style="92" hidden="1" customWidth="1"/>
    <col min="10251" max="10251" width="13.28515625" style="92" customWidth="1"/>
    <col min="10252" max="10252" width="9.7109375" style="92" customWidth="1"/>
    <col min="10253" max="10254" width="0" style="92" hidden="1" customWidth="1"/>
    <col min="10255" max="10255" width="15" style="92" customWidth="1"/>
    <col min="10256" max="10257" width="0" style="92" hidden="1" customWidth="1"/>
    <col min="10258" max="10258" width="12.5703125" style="92" customWidth="1"/>
    <col min="10259" max="10259" width="14.7109375" style="92" customWidth="1"/>
    <col min="10260" max="10260" width="11.5703125" style="92" customWidth="1"/>
    <col min="10261" max="10261" width="15.28515625" style="92" customWidth="1"/>
    <col min="10262" max="10262" width="10.28515625" style="92" customWidth="1"/>
    <col min="10263" max="10263" width="12.42578125" style="92" customWidth="1"/>
    <col min="10264" max="10264" width="14" style="92" customWidth="1"/>
    <col min="10265" max="10265" width="11.5703125" style="92" customWidth="1"/>
    <col min="10266" max="10266" width="13.140625" style="92" customWidth="1"/>
    <col min="10267" max="10267" width="11.7109375" style="92" customWidth="1"/>
    <col min="10268" max="10268" width="12.42578125" style="92" customWidth="1"/>
    <col min="10269" max="10269" width="14.28515625" style="92" customWidth="1"/>
    <col min="10270" max="10405" width="0.85546875" style="92"/>
    <col min="10406" max="10406" width="0.7109375" style="92" customWidth="1"/>
    <col min="10407" max="10447" width="0.85546875" style="92"/>
    <col min="10448" max="10448" width="2.28515625" style="92" customWidth="1"/>
    <col min="10449" max="10454" width="0.85546875" style="92"/>
    <col min="10455" max="10455" width="1.42578125" style="92" customWidth="1"/>
    <col min="10456" max="10461" width="0.85546875" style="92"/>
    <col min="10462" max="10462" width="2.42578125" style="92" customWidth="1"/>
    <col min="10463" max="10492" width="0.85546875" style="92"/>
    <col min="10493" max="10493" width="4.140625" style="92" customWidth="1"/>
    <col min="10494" max="10494" width="44.42578125" style="92" customWidth="1"/>
    <col min="10495" max="10495" width="7.85546875" style="92" customWidth="1"/>
    <col min="10496" max="10496" width="7" style="92" customWidth="1"/>
    <col min="10497" max="10497" width="11.7109375" style="92" customWidth="1"/>
    <col min="10498" max="10499" width="0" style="92" hidden="1" customWidth="1"/>
    <col min="10500" max="10500" width="13.42578125" style="92" customWidth="1"/>
    <col min="10501" max="10501" width="12.42578125" style="92" customWidth="1"/>
    <col min="10502" max="10503" width="0" style="92" hidden="1" customWidth="1"/>
    <col min="10504" max="10504" width="10.5703125" style="92" customWidth="1"/>
    <col min="10505" max="10506" width="0" style="92" hidden="1" customWidth="1"/>
    <col min="10507" max="10507" width="13.28515625" style="92" customWidth="1"/>
    <col min="10508" max="10508" width="9.7109375" style="92" customWidth="1"/>
    <col min="10509" max="10510" width="0" style="92" hidden="1" customWidth="1"/>
    <col min="10511" max="10511" width="15" style="92" customWidth="1"/>
    <col min="10512" max="10513" width="0" style="92" hidden="1" customWidth="1"/>
    <col min="10514" max="10514" width="12.5703125" style="92" customWidth="1"/>
    <col min="10515" max="10515" width="14.7109375" style="92" customWidth="1"/>
    <col min="10516" max="10516" width="11.5703125" style="92" customWidth="1"/>
    <col min="10517" max="10517" width="15.28515625" style="92" customWidth="1"/>
    <col min="10518" max="10518" width="10.28515625" style="92" customWidth="1"/>
    <col min="10519" max="10519" width="12.42578125" style="92" customWidth="1"/>
    <col min="10520" max="10520" width="14" style="92" customWidth="1"/>
    <col min="10521" max="10521" width="11.5703125" style="92" customWidth="1"/>
    <col min="10522" max="10522" width="13.140625" style="92" customWidth="1"/>
    <col min="10523" max="10523" width="11.7109375" style="92" customWidth="1"/>
    <col min="10524" max="10524" width="12.42578125" style="92" customWidth="1"/>
    <col min="10525" max="10525" width="14.28515625" style="92" customWidth="1"/>
    <col min="10526" max="10661" width="0.85546875" style="92"/>
    <col min="10662" max="10662" width="0.7109375" style="92" customWidth="1"/>
    <col min="10663" max="10703" width="0.85546875" style="92"/>
    <col min="10704" max="10704" width="2.28515625" style="92" customWidth="1"/>
    <col min="10705" max="10710" width="0.85546875" style="92"/>
    <col min="10711" max="10711" width="1.42578125" style="92" customWidth="1"/>
    <col min="10712" max="10717" width="0.85546875" style="92"/>
    <col min="10718" max="10718" width="2.42578125" style="92" customWidth="1"/>
    <col min="10719" max="10748" width="0.85546875" style="92"/>
    <col min="10749" max="10749" width="4.140625" style="92" customWidth="1"/>
    <col min="10750" max="10750" width="44.42578125" style="92" customWidth="1"/>
    <col min="10751" max="10751" width="7.85546875" style="92" customWidth="1"/>
    <col min="10752" max="10752" width="7" style="92" customWidth="1"/>
    <col min="10753" max="10753" width="11.7109375" style="92" customWidth="1"/>
    <col min="10754" max="10755" width="0" style="92" hidden="1" customWidth="1"/>
    <col min="10756" max="10756" width="13.42578125" style="92" customWidth="1"/>
    <col min="10757" max="10757" width="12.42578125" style="92" customWidth="1"/>
    <col min="10758" max="10759" width="0" style="92" hidden="1" customWidth="1"/>
    <col min="10760" max="10760" width="10.5703125" style="92" customWidth="1"/>
    <col min="10761" max="10762" width="0" style="92" hidden="1" customWidth="1"/>
    <col min="10763" max="10763" width="13.28515625" style="92" customWidth="1"/>
    <col min="10764" max="10764" width="9.7109375" style="92" customWidth="1"/>
    <col min="10765" max="10766" width="0" style="92" hidden="1" customWidth="1"/>
    <col min="10767" max="10767" width="15" style="92" customWidth="1"/>
    <col min="10768" max="10769" width="0" style="92" hidden="1" customWidth="1"/>
    <col min="10770" max="10770" width="12.5703125" style="92" customWidth="1"/>
    <col min="10771" max="10771" width="14.7109375" style="92" customWidth="1"/>
    <col min="10772" max="10772" width="11.5703125" style="92" customWidth="1"/>
    <col min="10773" max="10773" width="15.28515625" style="92" customWidth="1"/>
    <col min="10774" max="10774" width="10.28515625" style="92" customWidth="1"/>
    <col min="10775" max="10775" width="12.42578125" style="92" customWidth="1"/>
    <col min="10776" max="10776" width="14" style="92" customWidth="1"/>
    <col min="10777" max="10777" width="11.5703125" style="92" customWidth="1"/>
    <col min="10778" max="10778" width="13.140625" style="92" customWidth="1"/>
    <col min="10779" max="10779" width="11.7109375" style="92" customWidth="1"/>
    <col min="10780" max="10780" width="12.42578125" style="92" customWidth="1"/>
    <col min="10781" max="10781" width="14.28515625" style="92" customWidth="1"/>
    <col min="10782" max="10917" width="0.85546875" style="92"/>
    <col min="10918" max="10918" width="0.7109375" style="92" customWidth="1"/>
    <col min="10919" max="10959" width="0.85546875" style="92"/>
    <col min="10960" max="10960" width="2.28515625" style="92" customWidth="1"/>
    <col min="10961" max="10966" width="0.85546875" style="92"/>
    <col min="10967" max="10967" width="1.42578125" style="92" customWidth="1"/>
    <col min="10968" max="10973" width="0.85546875" style="92"/>
    <col min="10974" max="10974" width="2.42578125" style="92" customWidth="1"/>
    <col min="10975" max="11004" width="0.85546875" style="92"/>
    <col min="11005" max="11005" width="4.140625" style="92" customWidth="1"/>
    <col min="11006" max="11006" width="44.42578125" style="92" customWidth="1"/>
    <col min="11007" max="11007" width="7.85546875" style="92" customWidth="1"/>
    <col min="11008" max="11008" width="7" style="92" customWidth="1"/>
    <col min="11009" max="11009" width="11.7109375" style="92" customWidth="1"/>
    <col min="11010" max="11011" width="0" style="92" hidden="1" customWidth="1"/>
    <col min="11012" max="11012" width="13.42578125" style="92" customWidth="1"/>
    <col min="11013" max="11013" width="12.42578125" style="92" customWidth="1"/>
    <col min="11014" max="11015" width="0" style="92" hidden="1" customWidth="1"/>
    <col min="11016" max="11016" width="10.5703125" style="92" customWidth="1"/>
    <col min="11017" max="11018" width="0" style="92" hidden="1" customWidth="1"/>
    <col min="11019" max="11019" width="13.28515625" style="92" customWidth="1"/>
    <col min="11020" max="11020" width="9.7109375" style="92" customWidth="1"/>
    <col min="11021" max="11022" width="0" style="92" hidden="1" customWidth="1"/>
    <col min="11023" max="11023" width="15" style="92" customWidth="1"/>
    <col min="11024" max="11025" width="0" style="92" hidden="1" customWidth="1"/>
    <col min="11026" max="11026" width="12.5703125" style="92" customWidth="1"/>
    <col min="11027" max="11027" width="14.7109375" style="92" customWidth="1"/>
    <col min="11028" max="11028" width="11.5703125" style="92" customWidth="1"/>
    <col min="11029" max="11029" width="15.28515625" style="92" customWidth="1"/>
    <col min="11030" max="11030" width="10.28515625" style="92" customWidth="1"/>
    <col min="11031" max="11031" width="12.42578125" style="92" customWidth="1"/>
    <col min="11032" max="11032" width="14" style="92" customWidth="1"/>
    <col min="11033" max="11033" width="11.5703125" style="92" customWidth="1"/>
    <col min="11034" max="11034" width="13.140625" style="92" customWidth="1"/>
    <col min="11035" max="11035" width="11.7109375" style="92" customWidth="1"/>
    <col min="11036" max="11036" width="12.42578125" style="92" customWidth="1"/>
    <col min="11037" max="11037" width="14.28515625" style="92" customWidth="1"/>
    <col min="11038" max="11173" width="0.85546875" style="92"/>
    <col min="11174" max="11174" width="0.7109375" style="92" customWidth="1"/>
    <col min="11175" max="11215" width="0.85546875" style="92"/>
    <col min="11216" max="11216" width="2.28515625" style="92" customWidth="1"/>
    <col min="11217" max="11222" width="0.85546875" style="92"/>
    <col min="11223" max="11223" width="1.42578125" style="92" customWidth="1"/>
    <col min="11224" max="11229" width="0.85546875" style="92"/>
    <col min="11230" max="11230" width="2.42578125" style="92" customWidth="1"/>
    <col min="11231" max="11260" width="0.85546875" style="92"/>
    <col min="11261" max="11261" width="4.140625" style="92" customWidth="1"/>
    <col min="11262" max="11262" width="44.42578125" style="92" customWidth="1"/>
    <col min="11263" max="11263" width="7.85546875" style="92" customWidth="1"/>
    <col min="11264" max="11264" width="7" style="92" customWidth="1"/>
    <col min="11265" max="11265" width="11.7109375" style="92" customWidth="1"/>
    <col min="11266" max="11267" width="0" style="92" hidden="1" customWidth="1"/>
    <col min="11268" max="11268" width="13.42578125" style="92" customWidth="1"/>
    <col min="11269" max="11269" width="12.42578125" style="92" customWidth="1"/>
    <col min="11270" max="11271" width="0" style="92" hidden="1" customWidth="1"/>
    <col min="11272" max="11272" width="10.5703125" style="92" customWidth="1"/>
    <col min="11273" max="11274" width="0" style="92" hidden="1" customWidth="1"/>
    <col min="11275" max="11275" width="13.28515625" style="92" customWidth="1"/>
    <col min="11276" max="11276" width="9.7109375" style="92" customWidth="1"/>
    <col min="11277" max="11278" width="0" style="92" hidden="1" customWidth="1"/>
    <col min="11279" max="11279" width="15" style="92" customWidth="1"/>
    <col min="11280" max="11281" width="0" style="92" hidden="1" customWidth="1"/>
    <col min="11282" max="11282" width="12.5703125" style="92" customWidth="1"/>
    <col min="11283" max="11283" width="14.7109375" style="92" customWidth="1"/>
    <col min="11284" max="11284" width="11.5703125" style="92" customWidth="1"/>
    <col min="11285" max="11285" width="15.28515625" style="92" customWidth="1"/>
    <col min="11286" max="11286" width="10.28515625" style="92" customWidth="1"/>
    <col min="11287" max="11287" width="12.42578125" style="92" customWidth="1"/>
    <col min="11288" max="11288" width="14" style="92" customWidth="1"/>
    <col min="11289" max="11289" width="11.5703125" style="92" customWidth="1"/>
    <col min="11290" max="11290" width="13.140625" style="92" customWidth="1"/>
    <col min="11291" max="11291" width="11.7109375" style="92" customWidth="1"/>
    <col min="11292" max="11292" width="12.42578125" style="92" customWidth="1"/>
    <col min="11293" max="11293" width="14.28515625" style="92" customWidth="1"/>
    <col min="11294" max="11429" width="0.85546875" style="92"/>
    <col min="11430" max="11430" width="0.7109375" style="92" customWidth="1"/>
    <col min="11431" max="11471" width="0.85546875" style="92"/>
    <col min="11472" max="11472" width="2.28515625" style="92" customWidth="1"/>
    <col min="11473" max="11478" width="0.85546875" style="92"/>
    <col min="11479" max="11479" width="1.42578125" style="92" customWidth="1"/>
    <col min="11480" max="11485" width="0.85546875" style="92"/>
    <col min="11486" max="11486" width="2.42578125" style="92" customWidth="1"/>
    <col min="11487" max="11516" width="0.85546875" style="92"/>
    <col min="11517" max="11517" width="4.140625" style="92" customWidth="1"/>
    <col min="11518" max="11518" width="44.42578125" style="92" customWidth="1"/>
    <col min="11519" max="11519" width="7.85546875" style="92" customWidth="1"/>
    <col min="11520" max="11520" width="7" style="92" customWidth="1"/>
    <col min="11521" max="11521" width="11.7109375" style="92" customWidth="1"/>
    <col min="11522" max="11523" width="0" style="92" hidden="1" customWidth="1"/>
    <col min="11524" max="11524" width="13.42578125" style="92" customWidth="1"/>
    <col min="11525" max="11525" width="12.42578125" style="92" customWidth="1"/>
    <col min="11526" max="11527" width="0" style="92" hidden="1" customWidth="1"/>
    <col min="11528" max="11528" width="10.5703125" style="92" customWidth="1"/>
    <col min="11529" max="11530" width="0" style="92" hidden="1" customWidth="1"/>
    <col min="11531" max="11531" width="13.28515625" style="92" customWidth="1"/>
    <col min="11532" max="11532" width="9.7109375" style="92" customWidth="1"/>
    <col min="11533" max="11534" width="0" style="92" hidden="1" customWidth="1"/>
    <col min="11535" max="11535" width="15" style="92" customWidth="1"/>
    <col min="11536" max="11537" width="0" style="92" hidden="1" customWidth="1"/>
    <col min="11538" max="11538" width="12.5703125" style="92" customWidth="1"/>
    <col min="11539" max="11539" width="14.7109375" style="92" customWidth="1"/>
    <col min="11540" max="11540" width="11.5703125" style="92" customWidth="1"/>
    <col min="11541" max="11541" width="15.28515625" style="92" customWidth="1"/>
    <col min="11542" max="11542" width="10.28515625" style="92" customWidth="1"/>
    <col min="11543" max="11543" width="12.42578125" style="92" customWidth="1"/>
    <col min="11544" max="11544" width="14" style="92" customWidth="1"/>
    <col min="11545" max="11545" width="11.5703125" style="92" customWidth="1"/>
    <col min="11546" max="11546" width="13.140625" style="92" customWidth="1"/>
    <col min="11547" max="11547" width="11.7109375" style="92" customWidth="1"/>
    <col min="11548" max="11548" width="12.42578125" style="92" customWidth="1"/>
    <col min="11549" max="11549" width="14.28515625" style="92" customWidth="1"/>
    <col min="11550" max="11685" width="0.85546875" style="92"/>
    <col min="11686" max="11686" width="0.7109375" style="92" customWidth="1"/>
    <col min="11687" max="11727" width="0.85546875" style="92"/>
    <col min="11728" max="11728" width="2.28515625" style="92" customWidth="1"/>
    <col min="11729" max="11734" width="0.85546875" style="92"/>
    <col min="11735" max="11735" width="1.42578125" style="92" customWidth="1"/>
    <col min="11736" max="11741" width="0.85546875" style="92"/>
    <col min="11742" max="11742" width="2.42578125" style="92" customWidth="1"/>
    <col min="11743" max="11772" width="0.85546875" style="92"/>
    <col min="11773" max="11773" width="4.140625" style="92" customWidth="1"/>
    <col min="11774" max="11774" width="44.42578125" style="92" customWidth="1"/>
    <col min="11775" max="11775" width="7.85546875" style="92" customWidth="1"/>
    <col min="11776" max="11776" width="7" style="92" customWidth="1"/>
    <col min="11777" max="11777" width="11.7109375" style="92" customWidth="1"/>
    <col min="11778" max="11779" width="0" style="92" hidden="1" customWidth="1"/>
    <col min="11780" max="11780" width="13.42578125" style="92" customWidth="1"/>
    <col min="11781" max="11781" width="12.42578125" style="92" customWidth="1"/>
    <col min="11782" max="11783" width="0" style="92" hidden="1" customWidth="1"/>
    <col min="11784" max="11784" width="10.5703125" style="92" customWidth="1"/>
    <col min="11785" max="11786" width="0" style="92" hidden="1" customWidth="1"/>
    <col min="11787" max="11787" width="13.28515625" style="92" customWidth="1"/>
    <col min="11788" max="11788" width="9.7109375" style="92" customWidth="1"/>
    <col min="11789" max="11790" width="0" style="92" hidden="1" customWidth="1"/>
    <col min="11791" max="11791" width="15" style="92" customWidth="1"/>
    <col min="11792" max="11793" width="0" style="92" hidden="1" customWidth="1"/>
    <col min="11794" max="11794" width="12.5703125" style="92" customWidth="1"/>
    <col min="11795" max="11795" width="14.7109375" style="92" customWidth="1"/>
    <col min="11796" max="11796" width="11.5703125" style="92" customWidth="1"/>
    <col min="11797" max="11797" width="15.28515625" style="92" customWidth="1"/>
    <col min="11798" max="11798" width="10.28515625" style="92" customWidth="1"/>
    <col min="11799" max="11799" width="12.42578125" style="92" customWidth="1"/>
    <col min="11800" max="11800" width="14" style="92" customWidth="1"/>
    <col min="11801" max="11801" width="11.5703125" style="92" customWidth="1"/>
    <col min="11802" max="11802" width="13.140625" style="92" customWidth="1"/>
    <col min="11803" max="11803" width="11.7109375" style="92" customWidth="1"/>
    <col min="11804" max="11804" width="12.42578125" style="92" customWidth="1"/>
    <col min="11805" max="11805" width="14.28515625" style="92" customWidth="1"/>
    <col min="11806" max="11941" width="0.85546875" style="92"/>
    <col min="11942" max="11942" width="0.7109375" style="92" customWidth="1"/>
    <col min="11943" max="11983" width="0.85546875" style="92"/>
    <col min="11984" max="11984" width="2.28515625" style="92" customWidth="1"/>
    <col min="11985" max="11990" width="0.85546875" style="92"/>
    <col min="11991" max="11991" width="1.42578125" style="92" customWidth="1"/>
    <col min="11992" max="11997" width="0.85546875" style="92"/>
    <col min="11998" max="11998" width="2.42578125" style="92" customWidth="1"/>
    <col min="11999" max="12028" width="0.85546875" style="92"/>
    <col min="12029" max="12029" width="4.140625" style="92" customWidth="1"/>
    <col min="12030" max="12030" width="44.42578125" style="92" customWidth="1"/>
    <col min="12031" max="12031" width="7.85546875" style="92" customWidth="1"/>
    <col min="12032" max="12032" width="7" style="92" customWidth="1"/>
    <col min="12033" max="12033" width="11.7109375" style="92" customWidth="1"/>
    <col min="12034" max="12035" width="0" style="92" hidden="1" customWidth="1"/>
    <col min="12036" max="12036" width="13.42578125" style="92" customWidth="1"/>
    <col min="12037" max="12037" width="12.42578125" style="92" customWidth="1"/>
    <col min="12038" max="12039" width="0" style="92" hidden="1" customWidth="1"/>
    <col min="12040" max="12040" width="10.5703125" style="92" customWidth="1"/>
    <col min="12041" max="12042" width="0" style="92" hidden="1" customWidth="1"/>
    <col min="12043" max="12043" width="13.28515625" style="92" customWidth="1"/>
    <col min="12044" max="12044" width="9.7109375" style="92" customWidth="1"/>
    <col min="12045" max="12046" width="0" style="92" hidden="1" customWidth="1"/>
    <col min="12047" max="12047" width="15" style="92" customWidth="1"/>
    <col min="12048" max="12049" width="0" style="92" hidden="1" customWidth="1"/>
    <col min="12050" max="12050" width="12.5703125" style="92" customWidth="1"/>
    <col min="12051" max="12051" width="14.7109375" style="92" customWidth="1"/>
    <col min="12052" max="12052" width="11.5703125" style="92" customWidth="1"/>
    <col min="12053" max="12053" width="15.28515625" style="92" customWidth="1"/>
    <col min="12054" max="12054" width="10.28515625" style="92" customWidth="1"/>
    <col min="12055" max="12055" width="12.42578125" style="92" customWidth="1"/>
    <col min="12056" max="12056" width="14" style="92" customWidth="1"/>
    <col min="12057" max="12057" width="11.5703125" style="92" customWidth="1"/>
    <col min="12058" max="12058" width="13.140625" style="92" customWidth="1"/>
    <col min="12059" max="12059" width="11.7109375" style="92" customWidth="1"/>
    <col min="12060" max="12060" width="12.42578125" style="92" customWidth="1"/>
    <col min="12061" max="12061" width="14.28515625" style="92" customWidth="1"/>
    <col min="12062" max="12197" width="0.85546875" style="92"/>
    <col min="12198" max="12198" width="0.7109375" style="92" customWidth="1"/>
    <col min="12199" max="12239" width="0.85546875" style="92"/>
    <col min="12240" max="12240" width="2.28515625" style="92" customWidth="1"/>
    <col min="12241" max="12246" width="0.85546875" style="92"/>
    <col min="12247" max="12247" width="1.42578125" style="92" customWidth="1"/>
    <col min="12248" max="12253" width="0.85546875" style="92"/>
    <col min="12254" max="12254" width="2.42578125" style="92" customWidth="1"/>
    <col min="12255" max="12284" width="0.85546875" style="92"/>
    <col min="12285" max="12285" width="4.140625" style="92" customWidth="1"/>
    <col min="12286" max="12286" width="44.42578125" style="92" customWidth="1"/>
    <col min="12287" max="12287" width="7.85546875" style="92" customWidth="1"/>
    <col min="12288" max="12288" width="7" style="92" customWidth="1"/>
    <col min="12289" max="12289" width="11.7109375" style="92" customWidth="1"/>
    <col min="12290" max="12291" width="0" style="92" hidden="1" customWidth="1"/>
    <col min="12292" max="12292" width="13.42578125" style="92" customWidth="1"/>
    <col min="12293" max="12293" width="12.42578125" style="92" customWidth="1"/>
    <col min="12294" max="12295" width="0" style="92" hidden="1" customWidth="1"/>
    <col min="12296" max="12296" width="10.5703125" style="92" customWidth="1"/>
    <col min="12297" max="12298" width="0" style="92" hidden="1" customWidth="1"/>
    <col min="12299" max="12299" width="13.28515625" style="92" customWidth="1"/>
    <col min="12300" max="12300" width="9.7109375" style="92" customWidth="1"/>
    <col min="12301" max="12302" width="0" style="92" hidden="1" customWidth="1"/>
    <col min="12303" max="12303" width="15" style="92" customWidth="1"/>
    <col min="12304" max="12305" width="0" style="92" hidden="1" customWidth="1"/>
    <col min="12306" max="12306" width="12.5703125" style="92" customWidth="1"/>
    <col min="12307" max="12307" width="14.7109375" style="92" customWidth="1"/>
    <col min="12308" max="12308" width="11.5703125" style="92" customWidth="1"/>
    <col min="12309" max="12309" width="15.28515625" style="92" customWidth="1"/>
    <col min="12310" max="12310" width="10.28515625" style="92" customWidth="1"/>
    <col min="12311" max="12311" width="12.42578125" style="92" customWidth="1"/>
    <col min="12312" max="12312" width="14" style="92" customWidth="1"/>
    <col min="12313" max="12313" width="11.5703125" style="92" customWidth="1"/>
    <col min="12314" max="12314" width="13.140625" style="92" customWidth="1"/>
    <col min="12315" max="12315" width="11.7109375" style="92" customWidth="1"/>
    <col min="12316" max="12316" width="12.42578125" style="92" customWidth="1"/>
    <col min="12317" max="12317" width="14.28515625" style="92" customWidth="1"/>
    <col min="12318" max="12453" width="0.85546875" style="92"/>
    <col min="12454" max="12454" width="0.7109375" style="92" customWidth="1"/>
    <col min="12455" max="12495" width="0.85546875" style="92"/>
    <col min="12496" max="12496" width="2.28515625" style="92" customWidth="1"/>
    <col min="12497" max="12502" width="0.85546875" style="92"/>
    <col min="12503" max="12503" width="1.42578125" style="92" customWidth="1"/>
    <col min="12504" max="12509" width="0.85546875" style="92"/>
    <col min="12510" max="12510" width="2.42578125" style="92" customWidth="1"/>
    <col min="12511" max="12540" width="0.85546875" style="92"/>
    <col min="12541" max="12541" width="4.140625" style="92" customWidth="1"/>
    <col min="12542" max="12542" width="44.42578125" style="92" customWidth="1"/>
    <col min="12543" max="12543" width="7.85546875" style="92" customWidth="1"/>
    <col min="12544" max="12544" width="7" style="92" customWidth="1"/>
    <col min="12545" max="12545" width="11.7109375" style="92" customWidth="1"/>
    <col min="12546" max="12547" width="0" style="92" hidden="1" customWidth="1"/>
    <col min="12548" max="12548" width="13.42578125" style="92" customWidth="1"/>
    <col min="12549" max="12549" width="12.42578125" style="92" customWidth="1"/>
    <col min="12550" max="12551" width="0" style="92" hidden="1" customWidth="1"/>
    <col min="12552" max="12552" width="10.5703125" style="92" customWidth="1"/>
    <col min="12553" max="12554" width="0" style="92" hidden="1" customWidth="1"/>
    <col min="12555" max="12555" width="13.28515625" style="92" customWidth="1"/>
    <col min="12556" max="12556" width="9.7109375" style="92" customWidth="1"/>
    <col min="12557" max="12558" width="0" style="92" hidden="1" customWidth="1"/>
    <col min="12559" max="12559" width="15" style="92" customWidth="1"/>
    <col min="12560" max="12561" width="0" style="92" hidden="1" customWidth="1"/>
    <col min="12562" max="12562" width="12.5703125" style="92" customWidth="1"/>
    <col min="12563" max="12563" width="14.7109375" style="92" customWidth="1"/>
    <col min="12564" max="12564" width="11.5703125" style="92" customWidth="1"/>
    <col min="12565" max="12565" width="15.28515625" style="92" customWidth="1"/>
    <col min="12566" max="12566" width="10.28515625" style="92" customWidth="1"/>
    <col min="12567" max="12567" width="12.42578125" style="92" customWidth="1"/>
    <col min="12568" max="12568" width="14" style="92" customWidth="1"/>
    <col min="12569" max="12569" width="11.5703125" style="92" customWidth="1"/>
    <col min="12570" max="12570" width="13.140625" style="92" customWidth="1"/>
    <col min="12571" max="12571" width="11.7109375" style="92" customWidth="1"/>
    <col min="12572" max="12572" width="12.42578125" style="92" customWidth="1"/>
    <col min="12573" max="12573" width="14.28515625" style="92" customWidth="1"/>
    <col min="12574" max="12709" width="0.85546875" style="92"/>
    <col min="12710" max="12710" width="0.7109375" style="92" customWidth="1"/>
    <col min="12711" max="12751" width="0.85546875" style="92"/>
    <col min="12752" max="12752" width="2.28515625" style="92" customWidth="1"/>
    <col min="12753" max="12758" width="0.85546875" style="92"/>
    <col min="12759" max="12759" width="1.42578125" style="92" customWidth="1"/>
    <col min="12760" max="12765" width="0.85546875" style="92"/>
    <col min="12766" max="12766" width="2.42578125" style="92" customWidth="1"/>
    <col min="12767" max="12796" width="0.85546875" style="92"/>
    <col min="12797" max="12797" width="4.140625" style="92" customWidth="1"/>
    <col min="12798" max="12798" width="44.42578125" style="92" customWidth="1"/>
    <col min="12799" max="12799" width="7.85546875" style="92" customWidth="1"/>
    <col min="12800" max="12800" width="7" style="92" customWidth="1"/>
    <col min="12801" max="12801" width="11.7109375" style="92" customWidth="1"/>
    <col min="12802" max="12803" width="0" style="92" hidden="1" customWidth="1"/>
    <col min="12804" max="12804" width="13.42578125" style="92" customWidth="1"/>
    <col min="12805" max="12805" width="12.42578125" style="92" customWidth="1"/>
    <col min="12806" max="12807" width="0" style="92" hidden="1" customWidth="1"/>
    <col min="12808" max="12808" width="10.5703125" style="92" customWidth="1"/>
    <col min="12809" max="12810" width="0" style="92" hidden="1" customWidth="1"/>
    <col min="12811" max="12811" width="13.28515625" style="92" customWidth="1"/>
    <col min="12812" max="12812" width="9.7109375" style="92" customWidth="1"/>
    <col min="12813" max="12814" width="0" style="92" hidden="1" customWidth="1"/>
    <col min="12815" max="12815" width="15" style="92" customWidth="1"/>
    <col min="12816" max="12817" width="0" style="92" hidden="1" customWidth="1"/>
    <col min="12818" max="12818" width="12.5703125" style="92" customWidth="1"/>
    <col min="12819" max="12819" width="14.7109375" style="92" customWidth="1"/>
    <col min="12820" max="12820" width="11.5703125" style="92" customWidth="1"/>
    <col min="12821" max="12821" width="15.28515625" style="92" customWidth="1"/>
    <col min="12822" max="12822" width="10.28515625" style="92" customWidth="1"/>
    <col min="12823" max="12823" width="12.42578125" style="92" customWidth="1"/>
    <col min="12824" max="12824" width="14" style="92" customWidth="1"/>
    <col min="12825" max="12825" width="11.5703125" style="92" customWidth="1"/>
    <col min="12826" max="12826" width="13.140625" style="92" customWidth="1"/>
    <col min="12827" max="12827" width="11.7109375" style="92" customWidth="1"/>
    <col min="12828" max="12828" width="12.42578125" style="92" customWidth="1"/>
    <col min="12829" max="12829" width="14.28515625" style="92" customWidth="1"/>
    <col min="12830" max="12965" width="0.85546875" style="92"/>
    <col min="12966" max="12966" width="0.7109375" style="92" customWidth="1"/>
    <col min="12967" max="13007" width="0.85546875" style="92"/>
    <col min="13008" max="13008" width="2.28515625" style="92" customWidth="1"/>
    <col min="13009" max="13014" width="0.85546875" style="92"/>
    <col min="13015" max="13015" width="1.42578125" style="92" customWidth="1"/>
    <col min="13016" max="13021" width="0.85546875" style="92"/>
    <col min="13022" max="13022" width="2.42578125" style="92" customWidth="1"/>
    <col min="13023" max="13052" width="0.85546875" style="92"/>
    <col min="13053" max="13053" width="4.140625" style="92" customWidth="1"/>
    <col min="13054" max="13054" width="44.42578125" style="92" customWidth="1"/>
    <col min="13055" max="13055" width="7.85546875" style="92" customWidth="1"/>
    <col min="13056" max="13056" width="7" style="92" customWidth="1"/>
    <col min="13057" max="13057" width="11.7109375" style="92" customWidth="1"/>
    <col min="13058" max="13059" width="0" style="92" hidden="1" customWidth="1"/>
    <col min="13060" max="13060" width="13.42578125" style="92" customWidth="1"/>
    <col min="13061" max="13061" width="12.42578125" style="92" customWidth="1"/>
    <col min="13062" max="13063" width="0" style="92" hidden="1" customWidth="1"/>
    <col min="13064" max="13064" width="10.5703125" style="92" customWidth="1"/>
    <col min="13065" max="13066" width="0" style="92" hidden="1" customWidth="1"/>
    <col min="13067" max="13067" width="13.28515625" style="92" customWidth="1"/>
    <col min="13068" max="13068" width="9.7109375" style="92" customWidth="1"/>
    <col min="13069" max="13070" width="0" style="92" hidden="1" customWidth="1"/>
    <col min="13071" max="13071" width="15" style="92" customWidth="1"/>
    <col min="13072" max="13073" width="0" style="92" hidden="1" customWidth="1"/>
    <col min="13074" max="13074" width="12.5703125" style="92" customWidth="1"/>
    <col min="13075" max="13075" width="14.7109375" style="92" customWidth="1"/>
    <col min="13076" max="13076" width="11.5703125" style="92" customWidth="1"/>
    <col min="13077" max="13077" width="15.28515625" style="92" customWidth="1"/>
    <col min="13078" max="13078" width="10.28515625" style="92" customWidth="1"/>
    <col min="13079" max="13079" width="12.42578125" style="92" customWidth="1"/>
    <col min="13080" max="13080" width="14" style="92" customWidth="1"/>
    <col min="13081" max="13081" width="11.5703125" style="92" customWidth="1"/>
    <col min="13082" max="13082" width="13.140625" style="92" customWidth="1"/>
    <col min="13083" max="13083" width="11.7109375" style="92" customWidth="1"/>
    <col min="13084" max="13084" width="12.42578125" style="92" customWidth="1"/>
    <col min="13085" max="13085" width="14.28515625" style="92" customWidth="1"/>
    <col min="13086" max="13221" width="0.85546875" style="92"/>
    <col min="13222" max="13222" width="0.7109375" style="92" customWidth="1"/>
    <col min="13223" max="13263" width="0.85546875" style="92"/>
    <col min="13264" max="13264" width="2.28515625" style="92" customWidth="1"/>
    <col min="13265" max="13270" width="0.85546875" style="92"/>
    <col min="13271" max="13271" width="1.42578125" style="92" customWidth="1"/>
    <col min="13272" max="13277" width="0.85546875" style="92"/>
    <col min="13278" max="13278" width="2.42578125" style="92" customWidth="1"/>
    <col min="13279" max="13308" width="0.85546875" style="92"/>
    <col min="13309" max="13309" width="4.140625" style="92" customWidth="1"/>
    <col min="13310" max="13310" width="44.42578125" style="92" customWidth="1"/>
    <col min="13311" max="13311" width="7.85546875" style="92" customWidth="1"/>
    <col min="13312" max="13312" width="7" style="92" customWidth="1"/>
    <col min="13313" max="13313" width="11.7109375" style="92" customWidth="1"/>
    <col min="13314" max="13315" width="0" style="92" hidden="1" customWidth="1"/>
    <col min="13316" max="13316" width="13.42578125" style="92" customWidth="1"/>
    <col min="13317" max="13317" width="12.42578125" style="92" customWidth="1"/>
    <col min="13318" max="13319" width="0" style="92" hidden="1" customWidth="1"/>
    <col min="13320" max="13320" width="10.5703125" style="92" customWidth="1"/>
    <col min="13321" max="13322" width="0" style="92" hidden="1" customWidth="1"/>
    <col min="13323" max="13323" width="13.28515625" style="92" customWidth="1"/>
    <col min="13324" max="13324" width="9.7109375" style="92" customWidth="1"/>
    <col min="13325" max="13326" width="0" style="92" hidden="1" customWidth="1"/>
    <col min="13327" max="13327" width="15" style="92" customWidth="1"/>
    <col min="13328" max="13329" width="0" style="92" hidden="1" customWidth="1"/>
    <col min="13330" max="13330" width="12.5703125" style="92" customWidth="1"/>
    <col min="13331" max="13331" width="14.7109375" style="92" customWidth="1"/>
    <col min="13332" max="13332" width="11.5703125" style="92" customWidth="1"/>
    <col min="13333" max="13333" width="15.28515625" style="92" customWidth="1"/>
    <col min="13334" max="13334" width="10.28515625" style="92" customWidth="1"/>
    <col min="13335" max="13335" width="12.42578125" style="92" customWidth="1"/>
    <col min="13336" max="13336" width="14" style="92" customWidth="1"/>
    <col min="13337" max="13337" width="11.5703125" style="92" customWidth="1"/>
    <col min="13338" max="13338" width="13.140625" style="92" customWidth="1"/>
    <col min="13339" max="13339" width="11.7109375" style="92" customWidth="1"/>
    <col min="13340" max="13340" width="12.42578125" style="92" customWidth="1"/>
    <col min="13341" max="13341" width="14.28515625" style="92" customWidth="1"/>
    <col min="13342" max="13477" width="0.85546875" style="92"/>
    <col min="13478" max="13478" width="0.7109375" style="92" customWidth="1"/>
    <col min="13479" max="13519" width="0.85546875" style="92"/>
    <col min="13520" max="13520" width="2.28515625" style="92" customWidth="1"/>
    <col min="13521" max="13526" width="0.85546875" style="92"/>
    <col min="13527" max="13527" width="1.42578125" style="92" customWidth="1"/>
    <col min="13528" max="13533" width="0.85546875" style="92"/>
    <col min="13534" max="13534" width="2.42578125" style="92" customWidth="1"/>
    <col min="13535" max="13564" width="0.85546875" style="92"/>
    <col min="13565" max="13565" width="4.140625" style="92" customWidth="1"/>
    <col min="13566" max="13566" width="44.42578125" style="92" customWidth="1"/>
    <col min="13567" max="13567" width="7.85546875" style="92" customWidth="1"/>
    <col min="13568" max="13568" width="7" style="92" customWidth="1"/>
    <col min="13569" max="13569" width="11.7109375" style="92" customWidth="1"/>
    <col min="13570" max="13571" width="0" style="92" hidden="1" customWidth="1"/>
    <col min="13572" max="13572" width="13.42578125" style="92" customWidth="1"/>
    <col min="13573" max="13573" width="12.42578125" style="92" customWidth="1"/>
    <col min="13574" max="13575" width="0" style="92" hidden="1" customWidth="1"/>
    <col min="13576" max="13576" width="10.5703125" style="92" customWidth="1"/>
    <col min="13577" max="13578" width="0" style="92" hidden="1" customWidth="1"/>
    <col min="13579" max="13579" width="13.28515625" style="92" customWidth="1"/>
    <col min="13580" max="13580" width="9.7109375" style="92" customWidth="1"/>
    <col min="13581" max="13582" width="0" style="92" hidden="1" customWidth="1"/>
    <col min="13583" max="13583" width="15" style="92" customWidth="1"/>
    <col min="13584" max="13585" width="0" style="92" hidden="1" customWidth="1"/>
    <col min="13586" max="13586" width="12.5703125" style="92" customWidth="1"/>
    <col min="13587" max="13587" width="14.7109375" style="92" customWidth="1"/>
    <col min="13588" max="13588" width="11.5703125" style="92" customWidth="1"/>
    <col min="13589" max="13589" width="15.28515625" style="92" customWidth="1"/>
    <col min="13590" max="13590" width="10.28515625" style="92" customWidth="1"/>
    <col min="13591" max="13591" width="12.42578125" style="92" customWidth="1"/>
    <col min="13592" max="13592" width="14" style="92" customWidth="1"/>
    <col min="13593" max="13593" width="11.5703125" style="92" customWidth="1"/>
    <col min="13594" max="13594" width="13.140625" style="92" customWidth="1"/>
    <col min="13595" max="13595" width="11.7109375" style="92" customWidth="1"/>
    <col min="13596" max="13596" width="12.42578125" style="92" customWidth="1"/>
    <col min="13597" max="13597" width="14.28515625" style="92" customWidth="1"/>
    <col min="13598" max="13733" width="0.85546875" style="92"/>
    <col min="13734" max="13734" width="0.7109375" style="92" customWidth="1"/>
    <col min="13735" max="13775" width="0.85546875" style="92"/>
    <col min="13776" max="13776" width="2.28515625" style="92" customWidth="1"/>
    <col min="13777" max="13782" width="0.85546875" style="92"/>
    <col min="13783" max="13783" width="1.42578125" style="92" customWidth="1"/>
    <col min="13784" max="13789" width="0.85546875" style="92"/>
    <col min="13790" max="13790" width="2.42578125" style="92" customWidth="1"/>
    <col min="13791" max="13820" width="0.85546875" style="92"/>
    <col min="13821" max="13821" width="4.140625" style="92" customWidth="1"/>
    <col min="13822" max="13822" width="44.42578125" style="92" customWidth="1"/>
    <col min="13823" max="13823" width="7.85546875" style="92" customWidth="1"/>
    <col min="13824" max="13824" width="7" style="92" customWidth="1"/>
    <col min="13825" max="13825" width="11.7109375" style="92" customWidth="1"/>
    <col min="13826" max="13827" width="0" style="92" hidden="1" customWidth="1"/>
    <col min="13828" max="13828" width="13.42578125" style="92" customWidth="1"/>
    <col min="13829" max="13829" width="12.42578125" style="92" customWidth="1"/>
    <col min="13830" max="13831" width="0" style="92" hidden="1" customWidth="1"/>
    <col min="13832" max="13832" width="10.5703125" style="92" customWidth="1"/>
    <col min="13833" max="13834" width="0" style="92" hidden="1" customWidth="1"/>
    <col min="13835" max="13835" width="13.28515625" style="92" customWidth="1"/>
    <col min="13836" max="13836" width="9.7109375" style="92" customWidth="1"/>
    <col min="13837" max="13838" width="0" style="92" hidden="1" customWidth="1"/>
    <col min="13839" max="13839" width="15" style="92" customWidth="1"/>
    <col min="13840" max="13841" width="0" style="92" hidden="1" customWidth="1"/>
    <col min="13842" max="13842" width="12.5703125" style="92" customWidth="1"/>
    <col min="13843" max="13843" width="14.7109375" style="92" customWidth="1"/>
    <col min="13844" max="13844" width="11.5703125" style="92" customWidth="1"/>
    <col min="13845" max="13845" width="15.28515625" style="92" customWidth="1"/>
    <col min="13846" max="13846" width="10.28515625" style="92" customWidth="1"/>
    <col min="13847" max="13847" width="12.42578125" style="92" customWidth="1"/>
    <col min="13848" max="13848" width="14" style="92" customWidth="1"/>
    <col min="13849" max="13849" width="11.5703125" style="92" customWidth="1"/>
    <col min="13850" max="13850" width="13.140625" style="92" customWidth="1"/>
    <col min="13851" max="13851" width="11.7109375" style="92" customWidth="1"/>
    <col min="13852" max="13852" width="12.42578125" style="92" customWidth="1"/>
    <col min="13853" max="13853" width="14.28515625" style="92" customWidth="1"/>
    <col min="13854" max="13989" width="0.85546875" style="92"/>
    <col min="13990" max="13990" width="0.7109375" style="92" customWidth="1"/>
    <col min="13991" max="14031" width="0.85546875" style="92"/>
    <col min="14032" max="14032" width="2.28515625" style="92" customWidth="1"/>
    <col min="14033" max="14038" width="0.85546875" style="92"/>
    <col min="14039" max="14039" width="1.42578125" style="92" customWidth="1"/>
    <col min="14040" max="14045" width="0.85546875" style="92"/>
    <col min="14046" max="14046" width="2.42578125" style="92" customWidth="1"/>
    <col min="14047" max="14076" width="0.85546875" style="92"/>
    <col min="14077" max="14077" width="4.140625" style="92" customWidth="1"/>
    <col min="14078" max="14078" width="44.42578125" style="92" customWidth="1"/>
    <col min="14079" max="14079" width="7.85546875" style="92" customWidth="1"/>
    <col min="14080" max="14080" width="7" style="92" customWidth="1"/>
    <col min="14081" max="14081" width="11.7109375" style="92" customWidth="1"/>
    <col min="14082" max="14083" width="0" style="92" hidden="1" customWidth="1"/>
    <col min="14084" max="14084" width="13.42578125" style="92" customWidth="1"/>
    <col min="14085" max="14085" width="12.42578125" style="92" customWidth="1"/>
    <col min="14086" max="14087" width="0" style="92" hidden="1" customWidth="1"/>
    <col min="14088" max="14088" width="10.5703125" style="92" customWidth="1"/>
    <col min="14089" max="14090" width="0" style="92" hidden="1" customWidth="1"/>
    <col min="14091" max="14091" width="13.28515625" style="92" customWidth="1"/>
    <col min="14092" max="14092" width="9.7109375" style="92" customWidth="1"/>
    <col min="14093" max="14094" width="0" style="92" hidden="1" customWidth="1"/>
    <col min="14095" max="14095" width="15" style="92" customWidth="1"/>
    <col min="14096" max="14097" width="0" style="92" hidden="1" customWidth="1"/>
    <col min="14098" max="14098" width="12.5703125" style="92" customWidth="1"/>
    <col min="14099" max="14099" width="14.7109375" style="92" customWidth="1"/>
    <col min="14100" max="14100" width="11.5703125" style="92" customWidth="1"/>
    <col min="14101" max="14101" width="15.28515625" style="92" customWidth="1"/>
    <col min="14102" max="14102" width="10.28515625" style="92" customWidth="1"/>
    <col min="14103" max="14103" width="12.42578125" style="92" customWidth="1"/>
    <col min="14104" max="14104" width="14" style="92" customWidth="1"/>
    <col min="14105" max="14105" width="11.5703125" style="92" customWidth="1"/>
    <col min="14106" max="14106" width="13.140625" style="92" customWidth="1"/>
    <col min="14107" max="14107" width="11.7109375" style="92" customWidth="1"/>
    <col min="14108" max="14108" width="12.42578125" style="92" customWidth="1"/>
    <col min="14109" max="14109" width="14.28515625" style="92" customWidth="1"/>
    <col min="14110" max="14245" width="0.85546875" style="92"/>
    <col min="14246" max="14246" width="0.7109375" style="92" customWidth="1"/>
    <col min="14247" max="14287" width="0.85546875" style="92"/>
    <col min="14288" max="14288" width="2.28515625" style="92" customWidth="1"/>
    <col min="14289" max="14294" width="0.85546875" style="92"/>
    <col min="14295" max="14295" width="1.42578125" style="92" customWidth="1"/>
    <col min="14296" max="14301" width="0.85546875" style="92"/>
    <col min="14302" max="14302" width="2.42578125" style="92" customWidth="1"/>
    <col min="14303" max="14332" width="0.85546875" style="92"/>
    <col min="14333" max="14333" width="4.140625" style="92" customWidth="1"/>
    <col min="14334" max="14334" width="44.42578125" style="92" customWidth="1"/>
    <col min="14335" max="14335" width="7.85546875" style="92" customWidth="1"/>
    <col min="14336" max="14336" width="7" style="92" customWidth="1"/>
    <col min="14337" max="14337" width="11.7109375" style="92" customWidth="1"/>
    <col min="14338" max="14339" width="0" style="92" hidden="1" customWidth="1"/>
    <col min="14340" max="14340" width="13.42578125" style="92" customWidth="1"/>
    <col min="14341" max="14341" width="12.42578125" style="92" customWidth="1"/>
    <col min="14342" max="14343" width="0" style="92" hidden="1" customWidth="1"/>
    <col min="14344" max="14344" width="10.5703125" style="92" customWidth="1"/>
    <col min="14345" max="14346" width="0" style="92" hidden="1" customWidth="1"/>
    <col min="14347" max="14347" width="13.28515625" style="92" customWidth="1"/>
    <col min="14348" max="14348" width="9.7109375" style="92" customWidth="1"/>
    <col min="14349" max="14350" width="0" style="92" hidden="1" customWidth="1"/>
    <col min="14351" max="14351" width="15" style="92" customWidth="1"/>
    <col min="14352" max="14353" width="0" style="92" hidden="1" customWidth="1"/>
    <col min="14354" max="14354" width="12.5703125" style="92" customWidth="1"/>
    <col min="14355" max="14355" width="14.7109375" style="92" customWidth="1"/>
    <col min="14356" max="14356" width="11.5703125" style="92" customWidth="1"/>
    <col min="14357" max="14357" width="15.28515625" style="92" customWidth="1"/>
    <col min="14358" max="14358" width="10.28515625" style="92" customWidth="1"/>
    <col min="14359" max="14359" width="12.42578125" style="92" customWidth="1"/>
    <col min="14360" max="14360" width="14" style="92" customWidth="1"/>
    <col min="14361" max="14361" width="11.5703125" style="92" customWidth="1"/>
    <col min="14362" max="14362" width="13.140625" style="92" customWidth="1"/>
    <col min="14363" max="14363" width="11.7109375" style="92" customWidth="1"/>
    <col min="14364" max="14364" width="12.42578125" style="92" customWidth="1"/>
    <col min="14365" max="14365" width="14.28515625" style="92" customWidth="1"/>
    <col min="14366" max="14501" width="0.85546875" style="92"/>
    <col min="14502" max="14502" width="0.7109375" style="92" customWidth="1"/>
    <col min="14503" max="14543" width="0.85546875" style="92"/>
    <col min="14544" max="14544" width="2.28515625" style="92" customWidth="1"/>
    <col min="14545" max="14550" width="0.85546875" style="92"/>
    <col min="14551" max="14551" width="1.42578125" style="92" customWidth="1"/>
    <col min="14552" max="14557" width="0.85546875" style="92"/>
    <col min="14558" max="14558" width="2.42578125" style="92" customWidth="1"/>
    <col min="14559" max="14588" width="0.85546875" style="92"/>
    <col min="14589" max="14589" width="4.140625" style="92" customWidth="1"/>
    <col min="14590" max="14590" width="44.42578125" style="92" customWidth="1"/>
    <col min="14591" max="14591" width="7.85546875" style="92" customWidth="1"/>
    <col min="14592" max="14592" width="7" style="92" customWidth="1"/>
    <col min="14593" max="14593" width="11.7109375" style="92" customWidth="1"/>
    <col min="14594" max="14595" width="0" style="92" hidden="1" customWidth="1"/>
    <col min="14596" max="14596" width="13.42578125" style="92" customWidth="1"/>
    <col min="14597" max="14597" width="12.42578125" style="92" customWidth="1"/>
    <col min="14598" max="14599" width="0" style="92" hidden="1" customWidth="1"/>
    <col min="14600" max="14600" width="10.5703125" style="92" customWidth="1"/>
    <col min="14601" max="14602" width="0" style="92" hidden="1" customWidth="1"/>
    <col min="14603" max="14603" width="13.28515625" style="92" customWidth="1"/>
    <col min="14604" max="14604" width="9.7109375" style="92" customWidth="1"/>
    <col min="14605" max="14606" width="0" style="92" hidden="1" customWidth="1"/>
    <col min="14607" max="14607" width="15" style="92" customWidth="1"/>
    <col min="14608" max="14609" width="0" style="92" hidden="1" customWidth="1"/>
    <col min="14610" max="14610" width="12.5703125" style="92" customWidth="1"/>
    <col min="14611" max="14611" width="14.7109375" style="92" customWidth="1"/>
    <col min="14612" max="14612" width="11.5703125" style="92" customWidth="1"/>
    <col min="14613" max="14613" width="15.28515625" style="92" customWidth="1"/>
    <col min="14614" max="14614" width="10.28515625" style="92" customWidth="1"/>
    <col min="14615" max="14615" width="12.42578125" style="92" customWidth="1"/>
    <col min="14616" max="14616" width="14" style="92" customWidth="1"/>
    <col min="14617" max="14617" width="11.5703125" style="92" customWidth="1"/>
    <col min="14618" max="14618" width="13.140625" style="92" customWidth="1"/>
    <col min="14619" max="14619" width="11.7109375" style="92" customWidth="1"/>
    <col min="14620" max="14620" width="12.42578125" style="92" customWidth="1"/>
    <col min="14621" max="14621" width="14.28515625" style="92" customWidth="1"/>
    <col min="14622" max="14757" width="0.85546875" style="92"/>
    <col min="14758" max="14758" width="0.7109375" style="92" customWidth="1"/>
    <col min="14759" max="14799" width="0.85546875" style="92"/>
    <col min="14800" max="14800" width="2.28515625" style="92" customWidth="1"/>
    <col min="14801" max="14806" width="0.85546875" style="92"/>
    <col min="14807" max="14807" width="1.42578125" style="92" customWidth="1"/>
    <col min="14808" max="14813" width="0.85546875" style="92"/>
    <col min="14814" max="14814" width="2.42578125" style="92" customWidth="1"/>
    <col min="14815" max="14844" width="0.85546875" style="92"/>
    <col min="14845" max="14845" width="4.140625" style="92" customWidth="1"/>
    <col min="14846" max="14846" width="44.42578125" style="92" customWidth="1"/>
    <col min="14847" max="14847" width="7.85546875" style="92" customWidth="1"/>
    <col min="14848" max="14848" width="7" style="92" customWidth="1"/>
    <col min="14849" max="14849" width="11.7109375" style="92" customWidth="1"/>
    <col min="14850" max="14851" width="0" style="92" hidden="1" customWidth="1"/>
    <col min="14852" max="14852" width="13.42578125" style="92" customWidth="1"/>
    <col min="14853" max="14853" width="12.42578125" style="92" customWidth="1"/>
    <col min="14854" max="14855" width="0" style="92" hidden="1" customWidth="1"/>
    <col min="14856" max="14856" width="10.5703125" style="92" customWidth="1"/>
    <col min="14857" max="14858" width="0" style="92" hidden="1" customWidth="1"/>
    <col min="14859" max="14859" width="13.28515625" style="92" customWidth="1"/>
    <col min="14860" max="14860" width="9.7109375" style="92" customWidth="1"/>
    <col min="14861" max="14862" width="0" style="92" hidden="1" customWidth="1"/>
    <col min="14863" max="14863" width="15" style="92" customWidth="1"/>
    <col min="14864" max="14865" width="0" style="92" hidden="1" customWidth="1"/>
    <col min="14866" max="14866" width="12.5703125" style="92" customWidth="1"/>
    <col min="14867" max="14867" width="14.7109375" style="92" customWidth="1"/>
    <col min="14868" max="14868" width="11.5703125" style="92" customWidth="1"/>
    <col min="14869" max="14869" width="15.28515625" style="92" customWidth="1"/>
    <col min="14870" max="14870" width="10.28515625" style="92" customWidth="1"/>
    <col min="14871" max="14871" width="12.42578125" style="92" customWidth="1"/>
    <col min="14872" max="14872" width="14" style="92" customWidth="1"/>
    <col min="14873" max="14873" width="11.5703125" style="92" customWidth="1"/>
    <col min="14874" max="14874" width="13.140625" style="92" customWidth="1"/>
    <col min="14875" max="14875" width="11.7109375" style="92" customWidth="1"/>
    <col min="14876" max="14876" width="12.42578125" style="92" customWidth="1"/>
    <col min="14877" max="14877" width="14.28515625" style="92" customWidth="1"/>
    <col min="14878" max="15013" width="0.85546875" style="92"/>
    <col min="15014" max="15014" width="0.7109375" style="92" customWidth="1"/>
    <col min="15015" max="15055" width="0.85546875" style="92"/>
    <col min="15056" max="15056" width="2.28515625" style="92" customWidth="1"/>
    <col min="15057" max="15062" width="0.85546875" style="92"/>
    <col min="15063" max="15063" width="1.42578125" style="92" customWidth="1"/>
    <col min="15064" max="15069" width="0.85546875" style="92"/>
    <col min="15070" max="15070" width="2.42578125" style="92" customWidth="1"/>
    <col min="15071" max="15100" width="0.85546875" style="92"/>
    <col min="15101" max="15101" width="4.140625" style="92" customWidth="1"/>
    <col min="15102" max="15102" width="44.42578125" style="92" customWidth="1"/>
    <col min="15103" max="15103" width="7.85546875" style="92" customWidth="1"/>
    <col min="15104" max="15104" width="7" style="92" customWidth="1"/>
    <col min="15105" max="15105" width="11.7109375" style="92" customWidth="1"/>
    <col min="15106" max="15107" width="0" style="92" hidden="1" customWidth="1"/>
    <col min="15108" max="15108" width="13.42578125" style="92" customWidth="1"/>
    <col min="15109" max="15109" width="12.42578125" style="92" customWidth="1"/>
    <col min="15110" max="15111" width="0" style="92" hidden="1" customWidth="1"/>
    <col min="15112" max="15112" width="10.5703125" style="92" customWidth="1"/>
    <col min="15113" max="15114" width="0" style="92" hidden="1" customWidth="1"/>
    <col min="15115" max="15115" width="13.28515625" style="92" customWidth="1"/>
    <col min="15116" max="15116" width="9.7109375" style="92" customWidth="1"/>
    <col min="15117" max="15118" width="0" style="92" hidden="1" customWidth="1"/>
    <col min="15119" max="15119" width="15" style="92" customWidth="1"/>
    <col min="15120" max="15121" width="0" style="92" hidden="1" customWidth="1"/>
    <col min="15122" max="15122" width="12.5703125" style="92" customWidth="1"/>
    <col min="15123" max="15123" width="14.7109375" style="92" customWidth="1"/>
    <col min="15124" max="15124" width="11.5703125" style="92" customWidth="1"/>
    <col min="15125" max="15125" width="15.28515625" style="92" customWidth="1"/>
    <col min="15126" max="15126" width="10.28515625" style="92" customWidth="1"/>
    <col min="15127" max="15127" width="12.42578125" style="92" customWidth="1"/>
    <col min="15128" max="15128" width="14" style="92" customWidth="1"/>
    <col min="15129" max="15129" width="11.5703125" style="92" customWidth="1"/>
    <col min="15130" max="15130" width="13.140625" style="92" customWidth="1"/>
    <col min="15131" max="15131" width="11.7109375" style="92" customWidth="1"/>
    <col min="15132" max="15132" width="12.42578125" style="92" customWidth="1"/>
    <col min="15133" max="15133" width="14.28515625" style="92" customWidth="1"/>
    <col min="15134" max="15269" width="0.85546875" style="92"/>
    <col min="15270" max="15270" width="0.7109375" style="92" customWidth="1"/>
    <col min="15271" max="15311" width="0.85546875" style="92"/>
    <col min="15312" max="15312" width="2.28515625" style="92" customWidth="1"/>
    <col min="15313" max="15318" width="0.85546875" style="92"/>
    <col min="15319" max="15319" width="1.42578125" style="92" customWidth="1"/>
    <col min="15320" max="15325" width="0.85546875" style="92"/>
    <col min="15326" max="15326" width="2.42578125" style="92" customWidth="1"/>
    <col min="15327" max="15356" width="0.85546875" style="92"/>
    <col min="15357" max="15357" width="4.140625" style="92" customWidth="1"/>
    <col min="15358" max="15358" width="44.42578125" style="92" customWidth="1"/>
    <col min="15359" max="15359" width="7.85546875" style="92" customWidth="1"/>
    <col min="15360" max="15360" width="7" style="92" customWidth="1"/>
    <col min="15361" max="15361" width="11.7109375" style="92" customWidth="1"/>
    <col min="15362" max="15363" width="0" style="92" hidden="1" customWidth="1"/>
    <col min="15364" max="15364" width="13.42578125" style="92" customWidth="1"/>
    <col min="15365" max="15365" width="12.42578125" style="92" customWidth="1"/>
    <col min="15366" max="15367" width="0" style="92" hidden="1" customWidth="1"/>
    <col min="15368" max="15368" width="10.5703125" style="92" customWidth="1"/>
    <col min="15369" max="15370" width="0" style="92" hidden="1" customWidth="1"/>
    <col min="15371" max="15371" width="13.28515625" style="92" customWidth="1"/>
    <col min="15372" max="15372" width="9.7109375" style="92" customWidth="1"/>
    <col min="15373" max="15374" width="0" style="92" hidden="1" customWidth="1"/>
    <col min="15375" max="15375" width="15" style="92" customWidth="1"/>
    <col min="15376" max="15377" width="0" style="92" hidden="1" customWidth="1"/>
    <col min="15378" max="15378" width="12.5703125" style="92" customWidth="1"/>
    <col min="15379" max="15379" width="14.7109375" style="92" customWidth="1"/>
    <col min="15380" max="15380" width="11.5703125" style="92" customWidth="1"/>
    <col min="15381" max="15381" width="15.28515625" style="92" customWidth="1"/>
    <col min="15382" max="15382" width="10.28515625" style="92" customWidth="1"/>
    <col min="15383" max="15383" width="12.42578125" style="92" customWidth="1"/>
    <col min="15384" max="15384" width="14" style="92" customWidth="1"/>
    <col min="15385" max="15385" width="11.5703125" style="92" customWidth="1"/>
    <col min="15386" max="15386" width="13.140625" style="92" customWidth="1"/>
    <col min="15387" max="15387" width="11.7109375" style="92" customWidth="1"/>
    <col min="15388" max="15388" width="12.42578125" style="92" customWidth="1"/>
    <col min="15389" max="15389" width="14.28515625" style="92" customWidth="1"/>
    <col min="15390" max="15525" width="0.85546875" style="92"/>
    <col min="15526" max="15526" width="0.7109375" style="92" customWidth="1"/>
    <col min="15527" max="15567" width="0.85546875" style="92"/>
    <col min="15568" max="15568" width="2.28515625" style="92" customWidth="1"/>
    <col min="15569" max="15574" width="0.85546875" style="92"/>
    <col min="15575" max="15575" width="1.42578125" style="92" customWidth="1"/>
    <col min="15576" max="15581" width="0.85546875" style="92"/>
    <col min="15582" max="15582" width="2.42578125" style="92" customWidth="1"/>
    <col min="15583" max="15612" width="0.85546875" style="92"/>
    <col min="15613" max="15613" width="4.140625" style="92" customWidth="1"/>
    <col min="15614" max="15614" width="44.42578125" style="92" customWidth="1"/>
    <col min="15615" max="15615" width="7.85546875" style="92" customWidth="1"/>
    <col min="15616" max="15616" width="7" style="92" customWidth="1"/>
    <col min="15617" max="15617" width="11.7109375" style="92" customWidth="1"/>
    <col min="15618" max="15619" width="0" style="92" hidden="1" customWidth="1"/>
    <col min="15620" max="15620" width="13.42578125" style="92" customWidth="1"/>
    <col min="15621" max="15621" width="12.42578125" style="92" customWidth="1"/>
    <col min="15622" max="15623" width="0" style="92" hidden="1" customWidth="1"/>
    <col min="15624" max="15624" width="10.5703125" style="92" customWidth="1"/>
    <col min="15625" max="15626" width="0" style="92" hidden="1" customWidth="1"/>
    <col min="15627" max="15627" width="13.28515625" style="92" customWidth="1"/>
    <col min="15628" max="15628" width="9.7109375" style="92" customWidth="1"/>
    <col min="15629" max="15630" width="0" style="92" hidden="1" customWidth="1"/>
    <col min="15631" max="15631" width="15" style="92" customWidth="1"/>
    <col min="15632" max="15633" width="0" style="92" hidden="1" customWidth="1"/>
    <col min="15634" max="15634" width="12.5703125" style="92" customWidth="1"/>
    <col min="15635" max="15635" width="14.7109375" style="92" customWidth="1"/>
    <col min="15636" max="15636" width="11.5703125" style="92" customWidth="1"/>
    <col min="15637" max="15637" width="15.28515625" style="92" customWidth="1"/>
    <col min="15638" max="15638" width="10.28515625" style="92" customWidth="1"/>
    <col min="15639" max="15639" width="12.42578125" style="92" customWidth="1"/>
    <col min="15640" max="15640" width="14" style="92" customWidth="1"/>
    <col min="15641" max="15641" width="11.5703125" style="92" customWidth="1"/>
    <col min="15642" max="15642" width="13.140625" style="92" customWidth="1"/>
    <col min="15643" max="15643" width="11.7109375" style="92" customWidth="1"/>
    <col min="15644" max="15644" width="12.42578125" style="92" customWidth="1"/>
    <col min="15645" max="15645" width="14.28515625" style="92" customWidth="1"/>
    <col min="15646" max="15781" width="0.85546875" style="92"/>
    <col min="15782" max="15782" width="0.7109375" style="92" customWidth="1"/>
    <col min="15783" max="15823" width="0.85546875" style="92"/>
    <col min="15824" max="15824" width="2.28515625" style="92" customWidth="1"/>
    <col min="15825" max="15830" width="0.85546875" style="92"/>
    <col min="15831" max="15831" width="1.42578125" style="92" customWidth="1"/>
    <col min="15832" max="15837" width="0.85546875" style="92"/>
    <col min="15838" max="15838" width="2.42578125" style="92" customWidth="1"/>
    <col min="15839" max="15868" width="0.85546875" style="92"/>
    <col min="15869" max="15869" width="4.140625" style="92" customWidth="1"/>
    <col min="15870" max="15870" width="44.42578125" style="92" customWidth="1"/>
    <col min="15871" max="15871" width="7.85546875" style="92" customWidth="1"/>
    <col min="15872" max="15872" width="7" style="92" customWidth="1"/>
    <col min="15873" max="15873" width="11.7109375" style="92" customWidth="1"/>
    <col min="15874" max="15875" width="0" style="92" hidden="1" customWidth="1"/>
    <col min="15876" max="15876" width="13.42578125" style="92" customWidth="1"/>
    <col min="15877" max="15877" width="12.42578125" style="92" customWidth="1"/>
    <col min="15878" max="15879" width="0" style="92" hidden="1" customWidth="1"/>
    <col min="15880" max="15880" width="10.5703125" style="92" customWidth="1"/>
    <col min="15881" max="15882" width="0" style="92" hidden="1" customWidth="1"/>
    <col min="15883" max="15883" width="13.28515625" style="92" customWidth="1"/>
    <col min="15884" max="15884" width="9.7109375" style="92" customWidth="1"/>
    <col min="15885" max="15886" width="0" style="92" hidden="1" customWidth="1"/>
    <col min="15887" max="15887" width="15" style="92" customWidth="1"/>
    <col min="15888" max="15889" width="0" style="92" hidden="1" customWidth="1"/>
    <col min="15890" max="15890" width="12.5703125" style="92" customWidth="1"/>
    <col min="15891" max="15891" width="14.7109375" style="92" customWidth="1"/>
    <col min="15892" max="15892" width="11.5703125" style="92" customWidth="1"/>
    <col min="15893" max="15893" width="15.28515625" style="92" customWidth="1"/>
    <col min="15894" max="15894" width="10.28515625" style="92" customWidth="1"/>
    <col min="15895" max="15895" width="12.42578125" style="92" customWidth="1"/>
    <col min="15896" max="15896" width="14" style="92" customWidth="1"/>
    <col min="15897" max="15897" width="11.5703125" style="92" customWidth="1"/>
    <col min="15898" max="15898" width="13.140625" style="92" customWidth="1"/>
    <col min="15899" max="15899" width="11.7109375" style="92" customWidth="1"/>
    <col min="15900" max="15900" width="12.42578125" style="92" customWidth="1"/>
    <col min="15901" max="15901" width="14.28515625" style="92" customWidth="1"/>
    <col min="15902" max="16037" width="0.85546875" style="92"/>
    <col min="16038" max="16038" width="0.7109375" style="92" customWidth="1"/>
    <col min="16039" max="16079" width="0.85546875" style="92"/>
    <col min="16080" max="16080" width="2.28515625" style="92" customWidth="1"/>
    <col min="16081" max="16086" width="0.85546875" style="92"/>
    <col min="16087" max="16087" width="1.42578125" style="92" customWidth="1"/>
    <col min="16088" max="16093" width="0.85546875" style="92"/>
    <col min="16094" max="16094" width="2.42578125" style="92" customWidth="1"/>
    <col min="16095" max="16124" width="0.85546875" style="92"/>
    <col min="16125" max="16125" width="4.140625" style="92" customWidth="1"/>
    <col min="16126" max="16126" width="44.42578125" style="92" customWidth="1"/>
    <col min="16127" max="16127" width="7.85546875" style="92" customWidth="1"/>
    <col min="16128" max="16128" width="7" style="92" customWidth="1"/>
    <col min="16129" max="16129" width="11.7109375" style="92" customWidth="1"/>
    <col min="16130" max="16131" width="0" style="92" hidden="1" customWidth="1"/>
    <col min="16132" max="16132" width="13.42578125" style="92" customWidth="1"/>
    <col min="16133" max="16133" width="12.42578125" style="92" customWidth="1"/>
    <col min="16134" max="16135" width="0" style="92" hidden="1" customWidth="1"/>
    <col min="16136" max="16136" width="10.5703125" style="92" customWidth="1"/>
    <col min="16137" max="16138" width="0" style="92" hidden="1" customWidth="1"/>
    <col min="16139" max="16139" width="13.28515625" style="92" customWidth="1"/>
    <col min="16140" max="16140" width="9.7109375" style="92" customWidth="1"/>
    <col min="16141" max="16142" width="0" style="92" hidden="1" customWidth="1"/>
    <col min="16143" max="16143" width="15" style="92" customWidth="1"/>
    <col min="16144" max="16145" width="0" style="92" hidden="1" customWidth="1"/>
    <col min="16146" max="16146" width="12.5703125" style="92" customWidth="1"/>
    <col min="16147" max="16147" width="14.7109375" style="92" customWidth="1"/>
    <col min="16148" max="16148" width="11.5703125" style="92" customWidth="1"/>
    <col min="16149" max="16149" width="15.28515625" style="92" customWidth="1"/>
    <col min="16150" max="16150" width="10.28515625" style="92" customWidth="1"/>
    <col min="16151" max="16151" width="12.42578125" style="92" customWidth="1"/>
    <col min="16152" max="16152" width="14" style="92" customWidth="1"/>
    <col min="16153" max="16153" width="11.5703125" style="92" customWidth="1"/>
    <col min="16154" max="16154" width="13.140625" style="92" customWidth="1"/>
    <col min="16155" max="16155" width="11.7109375" style="92" customWidth="1"/>
    <col min="16156" max="16156" width="12.42578125" style="92" customWidth="1"/>
    <col min="16157" max="16157" width="14.28515625" style="92" customWidth="1"/>
    <col min="16158" max="16293" width="0.85546875" style="92"/>
    <col min="16294" max="16294" width="0.7109375" style="92" customWidth="1"/>
    <col min="16295" max="16335" width="0.85546875" style="92"/>
    <col min="16336" max="16336" width="2.28515625" style="92" customWidth="1"/>
    <col min="16337" max="16342" width="0.85546875" style="92"/>
    <col min="16343" max="16343" width="1.42578125" style="92" customWidth="1"/>
    <col min="16344" max="16349" width="0.85546875" style="92"/>
    <col min="16350" max="16350" width="2.42578125" style="92" customWidth="1"/>
    <col min="16351" max="16384" width="0.85546875" style="92"/>
  </cols>
  <sheetData>
    <row r="1" spans="2:29" s="93" customFormat="1" x14ac:dyDescent="0.25">
      <c r="F1" s="96"/>
      <c r="H1" s="112"/>
      <c r="I1" s="94"/>
      <c r="M1" s="113"/>
      <c r="N1" s="113"/>
      <c r="O1" s="113"/>
      <c r="P1" s="113"/>
      <c r="Q1" s="113"/>
      <c r="R1" s="113"/>
      <c r="S1" s="113"/>
      <c r="T1" s="113"/>
      <c r="U1" s="113"/>
      <c r="V1" s="113"/>
      <c r="W1" s="113"/>
      <c r="X1" s="113"/>
      <c r="Y1" s="113"/>
      <c r="Z1" s="113"/>
      <c r="AA1" s="113"/>
      <c r="AB1" s="113"/>
      <c r="AC1" s="113"/>
    </row>
    <row r="3" spans="2:29" x14ac:dyDescent="0.25">
      <c r="B3" s="116" t="s">
        <v>86</v>
      </c>
      <c r="C3" s="116"/>
      <c r="D3" s="116"/>
      <c r="E3" s="116"/>
      <c r="F3" s="117"/>
      <c r="G3" s="116"/>
      <c r="H3" s="118"/>
      <c r="I3" s="119"/>
      <c r="J3" s="116"/>
      <c r="K3" s="116"/>
      <c r="L3" s="116"/>
      <c r="M3" s="120"/>
      <c r="N3" s="120"/>
      <c r="O3" s="120"/>
      <c r="P3" s="120"/>
      <c r="Q3" s="120"/>
      <c r="R3" s="120"/>
      <c r="S3" s="120"/>
      <c r="T3" s="120"/>
      <c r="U3" s="120"/>
      <c r="V3" s="120"/>
      <c r="W3" s="120"/>
      <c r="X3" s="120"/>
      <c r="Y3" s="120"/>
      <c r="Z3" s="120"/>
      <c r="AA3" s="120"/>
      <c r="AB3" s="120"/>
      <c r="AC3" s="120"/>
    </row>
    <row r="4" spans="2:29" x14ac:dyDescent="0.25">
      <c r="B4" s="116" t="s">
        <v>87</v>
      </c>
      <c r="C4" s="116"/>
      <c r="D4" s="116"/>
      <c r="E4" s="116"/>
      <c r="F4" s="117"/>
      <c r="G4" s="116"/>
      <c r="H4" s="118"/>
      <c r="I4" s="119"/>
      <c r="J4" s="116"/>
      <c r="K4" s="116"/>
      <c r="L4" s="116"/>
      <c r="M4" s="120"/>
      <c r="N4" s="120"/>
      <c r="O4" s="120"/>
      <c r="P4" s="120"/>
      <c r="Q4" s="120"/>
      <c r="R4" s="120"/>
      <c r="S4" s="120"/>
      <c r="T4" s="120"/>
      <c r="U4" s="120"/>
      <c r="V4" s="120"/>
      <c r="W4" s="120"/>
      <c r="X4" s="120"/>
      <c r="Y4" s="120"/>
      <c r="Z4" s="120"/>
      <c r="AA4" s="120"/>
      <c r="AB4" s="120"/>
      <c r="AC4" s="120"/>
    </row>
    <row r="6" spans="2:29" x14ac:dyDescent="0.25">
      <c r="B6" s="92" t="s">
        <v>1</v>
      </c>
      <c r="C6" s="92" t="s">
        <v>88</v>
      </c>
    </row>
    <row r="7" spans="2:29" x14ac:dyDescent="0.25">
      <c r="C7" s="92" t="s">
        <v>87</v>
      </c>
    </row>
    <row r="8" spans="2:29" x14ac:dyDescent="0.25">
      <c r="B8" s="92" t="s">
        <v>4</v>
      </c>
      <c r="C8" s="92" t="s">
        <v>89</v>
      </c>
    </row>
    <row r="9" spans="2:29" x14ac:dyDescent="0.25">
      <c r="B9" s="92" t="s">
        <v>8</v>
      </c>
      <c r="C9" s="92" t="s">
        <v>9</v>
      </c>
      <c r="Z9" s="121"/>
      <c r="AC9" s="121"/>
    </row>
    <row r="10" spans="2:29" x14ac:dyDescent="0.25">
      <c r="Z10" s="121"/>
      <c r="AC10" s="121"/>
    </row>
    <row r="11" spans="2:29" x14ac:dyDescent="0.25">
      <c r="B11" s="92" t="s">
        <v>13</v>
      </c>
      <c r="F11" s="286" t="s">
        <v>14</v>
      </c>
      <c r="G11" s="286"/>
      <c r="H11" s="287"/>
      <c r="I11" s="287"/>
      <c r="J11" s="287"/>
      <c r="K11" s="287"/>
      <c r="L11" s="287"/>
      <c r="M11" s="287"/>
    </row>
    <row r="12" spans="2:29" x14ac:dyDescent="0.25">
      <c r="B12" s="92" t="s">
        <v>16</v>
      </c>
      <c r="C12" s="122"/>
      <c r="F12" s="243">
        <v>7709571825</v>
      </c>
      <c r="G12" s="113"/>
      <c r="H12" s="123"/>
      <c r="I12" s="124"/>
      <c r="J12" s="125"/>
      <c r="K12" s="125"/>
      <c r="L12" s="113"/>
      <c r="M12" s="125"/>
    </row>
    <row r="13" spans="2:29" x14ac:dyDescent="0.25">
      <c r="B13" s="92" t="s">
        <v>18</v>
      </c>
      <c r="F13" s="286" t="s">
        <v>7</v>
      </c>
      <c r="G13" s="286"/>
      <c r="H13" s="287"/>
      <c r="I13" s="287"/>
      <c r="J13" s="287"/>
      <c r="K13" s="287"/>
      <c r="L13" s="287"/>
      <c r="M13" s="287"/>
    </row>
    <row r="14" spans="2:29" x14ac:dyDescent="0.25">
      <c r="B14" s="92" t="s">
        <v>20</v>
      </c>
      <c r="F14" s="286" t="s">
        <v>19</v>
      </c>
      <c r="G14" s="286"/>
      <c r="H14" s="287"/>
      <c r="I14" s="287"/>
      <c r="J14" s="287"/>
      <c r="K14" s="287"/>
      <c r="L14" s="287"/>
      <c r="M14" s="287"/>
    </row>
    <row r="15" spans="2:29" x14ac:dyDescent="0.25">
      <c r="B15" s="92" t="s">
        <v>22</v>
      </c>
      <c r="E15" s="126" t="s">
        <v>23</v>
      </c>
      <c r="G15" s="113"/>
      <c r="H15" s="127"/>
      <c r="I15" s="128"/>
      <c r="J15" s="129"/>
      <c r="K15" s="129"/>
      <c r="L15" s="130"/>
      <c r="M15" s="129"/>
    </row>
    <row r="16" spans="2:29" ht="7.5" customHeight="1" x14ac:dyDescent="0.25">
      <c r="S16" s="121"/>
      <c r="V16" s="121"/>
      <c r="Y16" s="121"/>
      <c r="Z16" s="121"/>
      <c r="AC16" s="121"/>
    </row>
    <row r="17" spans="1:29" ht="6.75" customHeight="1" x14ac:dyDescent="0.25"/>
    <row r="18" spans="1:29" s="131" customFormat="1" ht="15" customHeight="1" x14ac:dyDescent="0.25">
      <c r="B18" s="249" t="s">
        <v>25</v>
      </c>
      <c r="C18" s="249" t="s">
        <v>26</v>
      </c>
      <c r="D18" s="249" t="s">
        <v>90</v>
      </c>
      <c r="E18" s="249" t="s">
        <v>28</v>
      </c>
      <c r="F18" s="282" t="s">
        <v>29</v>
      </c>
      <c r="G18" s="249" t="s">
        <v>91</v>
      </c>
      <c r="H18" s="245" t="s">
        <v>31</v>
      </c>
      <c r="I18" s="246"/>
      <c r="J18" s="246"/>
      <c r="K18" s="246"/>
      <c r="L18" s="246"/>
      <c r="M18" s="246"/>
      <c r="N18" s="247"/>
      <c r="O18" s="274" t="s">
        <v>92</v>
      </c>
      <c r="P18" s="284" t="s">
        <v>93</v>
      </c>
      <c r="Q18" s="284" t="s">
        <v>94</v>
      </c>
      <c r="R18" s="275" t="s">
        <v>95</v>
      </c>
      <c r="S18" s="245" t="s">
        <v>36</v>
      </c>
      <c r="T18" s="246"/>
      <c r="U18" s="246"/>
      <c r="V18" s="246"/>
      <c r="W18" s="246"/>
      <c r="X18" s="246"/>
      <c r="Y18" s="246"/>
      <c r="Z18" s="246"/>
      <c r="AA18" s="247"/>
      <c r="AB18" s="248"/>
      <c r="AC18" s="275" t="s">
        <v>96</v>
      </c>
    </row>
    <row r="19" spans="1:29" s="131" customFormat="1" ht="144.75" customHeight="1" x14ac:dyDescent="0.25">
      <c r="A19" s="131">
        <v>1</v>
      </c>
      <c r="B19" s="250"/>
      <c r="C19" s="250"/>
      <c r="D19" s="250"/>
      <c r="E19" s="250"/>
      <c r="F19" s="283"/>
      <c r="G19" s="281"/>
      <c r="H19" s="132" t="s">
        <v>97</v>
      </c>
      <c r="I19" s="133" t="str">
        <f>F18</f>
        <v>в т.ч за 2020 г.</v>
      </c>
      <c r="J19" s="22" t="s">
        <v>98</v>
      </c>
      <c r="K19" s="135" t="str">
        <f>I19</f>
        <v>в т.ч за 2020 г.</v>
      </c>
      <c r="L19" s="136" t="s">
        <v>99</v>
      </c>
      <c r="M19" s="22" t="s">
        <v>40</v>
      </c>
      <c r="N19" s="135" t="str">
        <f>K19</f>
        <v>в т.ч за 2020 г.</v>
      </c>
      <c r="O19" s="274"/>
      <c r="P19" s="285"/>
      <c r="Q19" s="285"/>
      <c r="R19" s="275"/>
      <c r="S19" s="22" t="s">
        <v>97</v>
      </c>
      <c r="T19" s="135" t="s">
        <v>94</v>
      </c>
      <c r="U19" s="134" t="s">
        <v>93</v>
      </c>
      <c r="V19" s="22" t="s">
        <v>39</v>
      </c>
      <c r="W19" s="134" t="str">
        <f>T19</f>
        <v>За отчетный период, всего МСК Энерго</v>
      </c>
      <c r="X19" s="134" t="str">
        <f>U19</f>
        <v>За отчетный период, всего Энергосервис</v>
      </c>
      <c r="Y19" s="136" t="s">
        <v>100</v>
      </c>
      <c r="Z19" s="22" t="s">
        <v>101</v>
      </c>
      <c r="AA19" s="135" t="str">
        <f>W19</f>
        <v>За отчетный период, всего МСК Энерго</v>
      </c>
      <c r="AB19" s="134" t="str">
        <f>X19</f>
        <v>За отчетный период, всего Энергосервис</v>
      </c>
      <c r="AC19" s="275"/>
    </row>
    <row r="20" spans="1:29" s="137" customFormat="1" ht="24" customHeight="1" x14ac:dyDescent="0.25">
      <c r="A20" s="137">
        <f t="shared" ref="A20:A48" si="0">A19+1</f>
        <v>2</v>
      </c>
      <c r="B20" s="138">
        <v>1</v>
      </c>
      <c r="C20" s="139">
        <v>2</v>
      </c>
      <c r="D20" s="139">
        <v>3</v>
      </c>
      <c r="E20" s="139">
        <v>4</v>
      </c>
      <c r="F20" s="140"/>
      <c r="G20" s="138">
        <v>5</v>
      </c>
      <c r="H20" s="141">
        <v>6</v>
      </c>
      <c r="I20" s="142"/>
      <c r="J20" s="144">
        <v>7</v>
      </c>
      <c r="K20" s="142"/>
      <c r="L20" s="145" t="s">
        <v>102</v>
      </c>
      <c r="M20" s="144">
        <v>9</v>
      </c>
      <c r="N20" s="142"/>
      <c r="O20" s="146">
        <v>10</v>
      </c>
      <c r="P20" s="147"/>
      <c r="Q20" s="147"/>
      <c r="R20" s="147">
        <v>11</v>
      </c>
      <c r="S20" s="144">
        <v>12</v>
      </c>
      <c r="T20" s="142"/>
      <c r="U20" s="143"/>
      <c r="V20" s="144">
        <v>13</v>
      </c>
      <c r="W20" s="142"/>
      <c r="X20" s="143"/>
      <c r="Y20" s="145" t="s">
        <v>103</v>
      </c>
      <c r="Z20" s="144">
        <v>15</v>
      </c>
      <c r="AA20" s="142"/>
      <c r="AB20" s="143"/>
      <c r="AC20" s="147">
        <v>16</v>
      </c>
    </row>
    <row r="21" spans="1:29" s="148" customFormat="1" ht="57" x14ac:dyDescent="0.2">
      <c r="A21" s="148">
        <f t="shared" si="0"/>
        <v>3</v>
      </c>
      <c r="B21" s="149" t="s">
        <v>104</v>
      </c>
      <c r="C21" s="150" t="s">
        <v>44</v>
      </c>
      <c r="D21" s="151" t="s">
        <v>65</v>
      </c>
      <c r="E21" s="38">
        <f t="shared" ref="E21:E52" si="1">SUM(F21:F21)</f>
        <v>2150336.9583999999</v>
      </c>
      <c r="F21" s="152">
        <v>2150336.9583999999</v>
      </c>
      <c r="G21" s="38">
        <f t="shared" ref="G21:G52" si="2">H21+J21+M21</f>
        <v>27639.981904935801</v>
      </c>
      <c r="H21" s="153">
        <f t="shared" ref="H21:H52" si="3">SUM(I21:I21)</f>
        <v>22081.149928085044</v>
      </c>
      <c r="I21" s="41">
        <v>22081.149928085044</v>
      </c>
      <c r="J21" s="154">
        <f t="shared" ref="J21:J52" si="4">SUM(K21:K21)</f>
        <v>5558.8319768507572</v>
      </c>
      <c r="K21" s="41">
        <v>5558.8319768507572</v>
      </c>
      <c r="L21" s="155">
        <f t="shared" ref="L21:L52" si="5">J21+H21</f>
        <v>27639.981904935801</v>
      </c>
      <c r="M21" s="154">
        <f t="shared" ref="M21:M52" si="6">SUM(N21:N21)</f>
        <v>0</v>
      </c>
      <c r="N21" s="41">
        <v>0</v>
      </c>
      <c r="O21" s="156">
        <f t="shared" ref="O21:O78" si="7">SUM(P21:Q21)</f>
        <v>1440061.0271834543</v>
      </c>
      <c r="P21" s="155">
        <v>127050.78202227135</v>
      </c>
      <c r="Q21" s="155">
        <v>1313010.2451611829</v>
      </c>
      <c r="R21" s="155">
        <f t="shared" ref="R21:R78" si="8">S21+V21+Z21</f>
        <v>22120.096977776102</v>
      </c>
      <c r="S21" s="154">
        <f t="shared" ref="S21:S78" si="9">SUM(T21:U21)</f>
        <v>20799.009237165847</v>
      </c>
      <c r="T21" s="41">
        <v>12800.614558693294</v>
      </c>
      <c r="U21" s="42">
        <v>7998.3946784725531</v>
      </c>
      <c r="V21" s="154">
        <f t="shared" ref="V21:V78" si="10">SUM(W21:X21)</f>
        <v>1321.0877406102541</v>
      </c>
      <c r="W21" s="41">
        <v>1301.0914360608035</v>
      </c>
      <c r="X21" s="42">
        <v>19.996304549450478</v>
      </c>
      <c r="Y21" s="155">
        <f t="shared" ref="Y21:Y78" si="11">S21+V21</f>
        <v>22120.096977776102</v>
      </c>
      <c r="Z21" s="154">
        <f t="shared" ref="Z21:Z78" si="12">SUM(AA21:AB21)</f>
        <v>0</v>
      </c>
      <c r="AA21" s="41">
        <v>0</v>
      </c>
      <c r="AB21" s="42">
        <v>0</v>
      </c>
      <c r="AC21" s="66"/>
    </row>
    <row r="22" spans="1:29" s="157" customFormat="1" ht="30" x14ac:dyDescent="0.25">
      <c r="A22" s="157">
        <f t="shared" si="0"/>
        <v>4</v>
      </c>
      <c r="B22" s="158" t="s">
        <v>105</v>
      </c>
      <c r="C22" s="36" t="s">
        <v>44</v>
      </c>
      <c r="D22" s="37" t="s">
        <v>67</v>
      </c>
      <c r="E22" s="39">
        <f t="shared" si="1"/>
        <v>554135.8791100001</v>
      </c>
      <c r="F22" s="44">
        <v>554135.8791100001</v>
      </c>
      <c r="G22" s="39">
        <f t="shared" si="2"/>
        <v>6564.376992756811</v>
      </c>
      <c r="H22" s="159">
        <f t="shared" si="3"/>
        <v>6507.81981</v>
      </c>
      <c r="I22" s="41">
        <v>6507.81981</v>
      </c>
      <c r="J22" s="160">
        <f t="shared" si="4"/>
        <v>56.557182756810988</v>
      </c>
      <c r="K22" s="41">
        <v>56.557182756810988</v>
      </c>
      <c r="L22" s="161">
        <f t="shared" si="5"/>
        <v>6564.376992756811</v>
      </c>
      <c r="M22" s="160">
        <f t="shared" si="6"/>
        <v>0</v>
      </c>
      <c r="N22" s="41">
        <v>0</v>
      </c>
      <c r="O22" s="162">
        <f t="shared" si="7"/>
        <v>405816.92198000004</v>
      </c>
      <c r="P22" s="161">
        <v>25295.426960000001</v>
      </c>
      <c r="Q22" s="161">
        <v>380521.49502000003</v>
      </c>
      <c r="R22" s="161">
        <f t="shared" si="8"/>
        <v>7097.8530800000008</v>
      </c>
      <c r="S22" s="160">
        <f t="shared" si="9"/>
        <v>7092.5546200000008</v>
      </c>
      <c r="T22" s="41">
        <v>3257.2427100000009</v>
      </c>
      <c r="U22" s="42">
        <v>3835.3119099999999</v>
      </c>
      <c r="V22" s="160">
        <f t="shared" si="10"/>
        <v>5.2984600000000004</v>
      </c>
      <c r="W22" s="41">
        <v>5.2984600000000004</v>
      </c>
      <c r="X22" s="42">
        <v>0</v>
      </c>
      <c r="Y22" s="161">
        <f t="shared" si="11"/>
        <v>7097.8530800000008</v>
      </c>
      <c r="Z22" s="160">
        <f t="shared" si="12"/>
        <v>0</v>
      </c>
      <c r="AA22" s="41">
        <v>0</v>
      </c>
      <c r="AB22" s="42">
        <v>0</v>
      </c>
      <c r="AC22" s="163"/>
    </row>
    <row r="23" spans="1:29" s="157" customFormat="1" x14ac:dyDescent="0.25">
      <c r="A23" s="157">
        <f t="shared" si="0"/>
        <v>5</v>
      </c>
      <c r="B23" s="158" t="s">
        <v>106</v>
      </c>
      <c r="C23" s="36" t="s">
        <v>44</v>
      </c>
      <c r="D23" s="37" t="s">
        <v>107</v>
      </c>
      <c r="E23" s="39">
        <f t="shared" si="1"/>
        <v>21395.663530000005</v>
      </c>
      <c r="F23" s="44">
        <v>21395.663530000005</v>
      </c>
      <c r="G23" s="39">
        <f t="shared" si="2"/>
        <v>149.260022756811</v>
      </c>
      <c r="H23" s="159">
        <f t="shared" si="3"/>
        <v>92.702839999999995</v>
      </c>
      <c r="I23" s="164">
        <v>92.702839999999995</v>
      </c>
      <c r="J23" s="160">
        <f t="shared" si="4"/>
        <v>56.557182756810988</v>
      </c>
      <c r="K23" s="164">
        <v>56.557182756810988</v>
      </c>
      <c r="L23" s="161">
        <f t="shared" si="5"/>
        <v>149.260022756811</v>
      </c>
      <c r="M23" s="160">
        <f t="shared" si="6"/>
        <v>0</v>
      </c>
      <c r="N23" s="164">
        <v>0</v>
      </c>
      <c r="O23" s="162">
        <f t="shared" si="7"/>
        <v>25172.587460000002</v>
      </c>
      <c r="P23" s="161">
        <v>434.75310999999999</v>
      </c>
      <c r="Q23" s="161">
        <v>24737.834350000001</v>
      </c>
      <c r="R23" s="161">
        <f t="shared" si="8"/>
        <v>5.2984600000000004</v>
      </c>
      <c r="S23" s="160">
        <f t="shared" si="9"/>
        <v>0</v>
      </c>
      <c r="T23" s="164">
        <v>0</v>
      </c>
      <c r="U23" s="165">
        <v>0</v>
      </c>
      <c r="V23" s="160">
        <f t="shared" si="10"/>
        <v>5.2984600000000004</v>
      </c>
      <c r="W23" s="164">
        <v>5.2984600000000004</v>
      </c>
      <c r="X23" s="165">
        <v>0</v>
      </c>
      <c r="Y23" s="161">
        <f t="shared" si="11"/>
        <v>5.2984600000000004</v>
      </c>
      <c r="Z23" s="160">
        <f t="shared" si="12"/>
        <v>0</v>
      </c>
      <c r="AA23" s="164">
        <v>0</v>
      </c>
      <c r="AB23" s="165">
        <v>0</v>
      </c>
      <c r="AC23" s="163"/>
    </row>
    <row r="24" spans="1:29" s="157" customFormat="1" ht="60" x14ac:dyDescent="0.25">
      <c r="A24" s="157">
        <f t="shared" si="0"/>
        <v>6</v>
      </c>
      <c r="B24" s="158" t="s">
        <v>108</v>
      </c>
      <c r="C24" s="36" t="s">
        <v>44</v>
      </c>
      <c r="D24" s="37" t="s">
        <v>109</v>
      </c>
      <c r="E24" s="39">
        <f t="shared" si="1"/>
        <v>530858.07152000011</v>
      </c>
      <c r="F24" s="44">
        <v>530858.07152000011</v>
      </c>
      <c r="G24" s="39">
        <f t="shared" si="2"/>
        <v>6415.11697</v>
      </c>
      <c r="H24" s="159">
        <f t="shared" si="3"/>
        <v>6415.11697</v>
      </c>
      <c r="I24" s="164">
        <v>6415.11697</v>
      </c>
      <c r="J24" s="160">
        <f t="shared" si="4"/>
        <v>0</v>
      </c>
      <c r="K24" s="164">
        <v>0</v>
      </c>
      <c r="L24" s="161">
        <f t="shared" si="5"/>
        <v>6415.11697</v>
      </c>
      <c r="M24" s="160">
        <f t="shared" si="6"/>
        <v>0</v>
      </c>
      <c r="N24" s="164">
        <v>0</v>
      </c>
      <c r="O24" s="162">
        <f t="shared" si="7"/>
        <v>378722.00884000002</v>
      </c>
      <c r="P24" s="161">
        <v>24860.673849999999</v>
      </c>
      <c r="Q24" s="161">
        <v>353861.33499</v>
      </c>
      <c r="R24" s="161">
        <f t="shared" si="8"/>
        <v>7092.5546200000008</v>
      </c>
      <c r="S24" s="160">
        <f t="shared" si="9"/>
        <v>7092.5546200000008</v>
      </c>
      <c r="T24" s="164">
        <v>3257.2427100000009</v>
      </c>
      <c r="U24" s="42">
        <v>3835.3119099999999</v>
      </c>
      <c r="V24" s="160">
        <f t="shared" si="10"/>
        <v>0</v>
      </c>
      <c r="W24" s="164">
        <v>0</v>
      </c>
      <c r="X24" s="42">
        <v>0</v>
      </c>
      <c r="Y24" s="161">
        <f t="shared" si="11"/>
        <v>7092.5546200000008</v>
      </c>
      <c r="Z24" s="160">
        <f t="shared" si="12"/>
        <v>0</v>
      </c>
      <c r="AA24" s="164">
        <v>0</v>
      </c>
      <c r="AB24" s="42">
        <v>0</v>
      </c>
      <c r="AC24" s="163"/>
    </row>
    <row r="25" spans="1:29" s="157" customFormat="1" x14ac:dyDescent="0.25">
      <c r="A25" s="157">
        <f t="shared" si="0"/>
        <v>7</v>
      </c>
      <c r="B25" s="158" t="s">
        <v>110</v>
      </c>
      <c r="C25" s="36" t="s">
        <v>44</v>
      </c>
      <c r="D25" s="37"/>
      <c r="E25" s="39">
        <f t="shared" si="1"/>
        <v>0</v>
      </c>
      <c r="F25" s="44">
        <v>0</v>
      </c>
      <c r="G25" s="39">
        <f t="shared" si="2"/>
        <v>0</v>
      </c>
      <c r="H25" s="159">
        <f t="shared" si="3"/>
        <v>0</v>
      </c>
      <c r="I25" s="164">
        <v>0</v>
      </c>
      <c r="J25" s="160">
        <f t="shared" si="4"/>
        <v>0</v>
      </c>
      <c r="K25" s="164">
        <v>0</v>
      </c>
      <c r="L25" s="161">
        <f t="shared" si="5"/>
        <v>0</v>
      </c>
      <c r="M25" s="160">
        <f t="shared" si="6"/>
        <v>0</v>
      </c>
      <c r="N25" s="164">
        <v>0</v>
      </c>
      <c r="O25" s="162">
        <f t="shared" si="7"/>
        <v>0</v>
      </c>
      <c r="P25" s="161">
        <v>0</v>
      </c>
      <c r="Q25" s="161">
        <v>0</v>
      </c>
      <c r="R25" s="161">
        <f t="shared" si="8"/>
        <v>0</v>
      </c>
      <c r="S25" s="160">
        <f t="shared" si="9"/>
        <v>0</v>
      </c>
      <c r="T25" s="164">
        <v>0</v>
      </c>
      <c r="U25" s="165">
        <v>0</v>
      </c>
      <c r="V25" s="160">
        <f t="shared" si="10"/>
        <v>0</v>
      </c>
      <c r="W25" s="164">
        <v>0</v>
      </c>
      <c r="X25" s="165">
        <v>0</v>
      </c>
      <c r="Y25" s="161">
        <f t="shared" si="11"/>
        <v>0</v>
      </c>
      <c r="Z25" s="160">
        <f t="shared" si="12"/>
        <v>0</v>
      </c>
      <c r="AA25" s="164">
        <v>0</v>
      </c>
      <c r="AB25" s="165">
        <v>0</v>
      </c>
      <c r="AC25" s="163"/>
    </row>
    <row r="26" spans="1:29" s="157" customFormat="1" x14ac:dyDescent="0.25">
      <c r="A26" s="157">
        <f t="shared" si="0"/>
        <v>8</v>
      </c>
      <c r="B26" s="158" t="s">
        <v>111</v>
      </c>
      <c r="C26" s="36" t="s">
        <v>44</v>
      </c>
      <c r="D26" s="37"/>
      <c r="E26" s="39">
        <f t="shared" si="1"/>
        <v>0</v>
      </c>
      <c r="F26" s="44">
        <v>0</v>
      </c>
      <c r="G26" s="39">
        <f t="shared" si="2"/>
        <v>0</v>
      </c>
      <c r="H26" s="159">
        <f t="shared" si="3"/>
        <v>0</v>
      </c>
      <c r="I26" s="164">
        <v>0</v>
      </c>
      <c r="J26" s="160">
        <f t="shared" si="4"/>
        <v>0</v>
      </c>
      <c r="K26" s="164">
        <v>0</v>
      </c>
      <c r="L26" s="161">
        <f t="shared" si="5"/>
        <v>0</v>
      </c>
      <c r="M26" s="160">
        <f t="shared" si="6"/>
        <v>0</v>
      </c>
      <c r="N26" s="164">
        <v>0</v>
      </c>
      <c r="O26" s="162">
        <f t="shared" si="7"/>
        <v>0</v>
      </c>
      <c r="P26" s="161">
        <v>0</v>
      </c>
      <c r="Q26" s="161">
        <v>0</v>
      </c>
      <c r="R26" s="161">
        <f t="shared" si="8"/>
        <v>0</v>
      </c>
      <c r="S26" s="160">
        <f t="shared" si="9"/>
        <v>0</v>
      </c>
      <c r="T26" s="164">
        <v>0</v>
      </c>
      <c r="U26" s="165">
        <v>0</v>
      </c>
      <c r="V26" s="160">
        <f t="shared" si="10"/>
        <v>0</v>
      </c>
      <c r="W26" s="164">
        <v>0</v>
      </c>
      <c r="X26" s="165">
        <v>0</v>
      </c>
      <c r="Y26" s="161">
        <f t="shared" si="11"/>
        <v>0</v>
      </c>
      <c r="Z26" s="160">
        <f t="shared" si="12"/>
        <v>0</v>
      </c>
      <c r="AA26" s="164">
        <v>0</v>
      </c>
      <c r="AB26" s="165">
        <v>0</v>
      </c>
      <c r="AC26" s="163"/>
    </row>
    <row r="27" spans="1:29" s="157" customFormat="1" x14ac:dyDescent="0.25">
      <c r="A27" s="157">
        <f t="shared" si="0"/>
        <v>9</v>
      </c>
      <c r="B27" s="158" t="s">
        <v>112</v>
      </c>
      <c r="C27" s="36" t="s">
        <v>44</v>
      </c>
      <c r="D27" s="37"/>
      <c r="E27" s="39">
        <f t="shared" si="1"/>
        <v>0</v>
      </c>
      <c r="F27" s="44">
        <v>0</v>
      </c>
      <c r="G27" s="39">
        <f t="shared" si="2"/>
        <v>0</v>
      </c>
      <c r="H27" s="159">
        <f t="shared" si="3"/>
        <v>0</v>
      </c>
      <c r="I27" s="164">
        <v>0</v>
      </c>
      <c r="J27" s="160">
        <f t="shared" si="4"/>
        <v>0</v>
      </c>
      <c r="K27" s="164">
        <v>0</v>
      </c>
      <c r="L27" s="161">
        <f t="shared" si="5"/>
        <v>0</v>
      </c>
      <c r="M27" s="160">
        <f t="shared" si="6"/>
        <v>0</v>
      </c>
      <c r="N27" s="164">
        <v>0</v>
      </c>
      <c r="O27" s="162">
        <f t="shared" si="7"/>
        <v>0</v>
      </c>
      <c r="P27" s="161">
        <v>0</v>
      </c>
      <c r="Q27" s="161">
        <v>0</v>
      </c>
      <c r="R27" s="161">
        <f t="shared" si="8"/>
        <v>0</v>
      </c>
      <c r="S27" s="160">
        <f t="shared" si="9"/>
        <v>0</v>
      </c>
      <c r="T27" s="164">
        <v>0</v>
      </c>
      <c r="U27" s="165">
        <v>0</v>
      </c>
      <c r="V27" s="160">
        <f t="shared" si="10"/>
        <v>0</v>
      </c>
      <c r="W27" s="164">
        <v>0</v>
      </c>
      <c r="X27" s="165">
        <v>0</v>
      </c>
      <c r="Y27" s="161">
        <f t="shared" si="11"/>
        <v>0</v>
      </c>
      <c r="Z27" s="160">
        <f t="shared" si="12"/>
        <v>0</v>
      </c>
      <c r="AA27" s="164">
        <v>0</v>
      </c>
      <c r="AB27" s="165">
        <v>0</v>
      </c>
      <c r="AC27" s="163"/>
    </row>
    <row r="28" spans="1:29" s="157" customFormat="1" x14ac:dyDescent="0.25">
      <c r="A28" s="157">
        <f t="shared" si="0"/>
        <v>10</v>
      </c>
      <c r="B28" s="158" t="s">
        <v>113</v>
      </c>
      <c r="C28" s="36" t="s">
        <v>44</v>
      </c>
      <c r="D28" s="37"/>
      <c r="E28" s="39">
        <f t="shared" si="1"/>
        <v>0</v>
      </c>
      <c r="F28" s="44">
        <v>0</v>
      </c>
      <c r="G28" s="39">
        <f t="shared" si="2"/>
        <v>0</v>
      </c>
      <c r="H28" s="159">
        <f t="shared" si="3"/>
        <v>0</v>
      </c>
      <c r="I28" s="164">
        <v>0</v>
      </c>
      <c r="J28" s="160">
        <f t="shared" si="4"/>
        <v>0</v>
      </c>
      <c r="K28" s="164">
        <v>0</v>
      </c>
      <c r="L28" s="161">
        <f t="shared" si="5"/>
        <v>0</v>
      </c>
      <c r="M28" s="160">
        <f t="shared" si="6"/>
        <v>0</v>
      </c>
      <c r="N28" s="164">
        <v>0</v>
      </c>
      <c r="O28" s="162">
        <f t="shared" si="7"/>
        <v>0</v>
      </c>
      <c r="P28" s="161">
        <v>0</v>
      </c>
      <c r="Q28" s="161">
        <v>0</v>
      </c>
      <c r="R28" s="161">
        <f t="shared" si="8"/>
        <v>0</v>
      </c>
      <c r="S28" s="160">
        <f t="shared" si="9"/>
        <v>0</v>
      </c>
      <c r="T28" s="164">
        <v>0</v>
      </c>
      <c r="U28" s="165">
        <v>0</v>
      </c>
      <c r="V28" s="160">
        <f t="shared" si="10"/>
        <v>0</v>
      </c>
      <c r="W28" s="164">
        <v>0</v>
      </c>
      <c r="X28" s="165">
        <v>0</v>
      </c>
      <c r="Y28" s="161">
        <f t="shared" si="11"/>
        <v>0</v>
      </c>
      <c r="Z28" s="160">
        <f t="shared" si="12"/>
        <v>0</v>
      </c>
      <c r="AA28" s="164">
        <v>0</v>
      </c>
      <c r="AB28" s="165">
        <v>0</v>
      </c>
      <c r="AC28" s="163"/>
    </row>
    <row r="29" spans="1:29" s="157" customFormat="1" ht="30" x14ac:dyDescent="0.25">
      <c r="A29" s="157">
        <f t="shared" si="0"/>
        <v>11</v>
      </c>
      <c r="B29" s="158" t="s">
        <v>114</v>
      </c>
      <c r="C29" s="36" t="s">
        <v>44</v>
      </c>
      <c r="D29" s="37" t="s">
        <v>115</v>
      </c>
      <c r="E29" s="39">
        <f t="shared" si="1"/>
        <v>1882.1440599999996</v>
      </c>
      <c r="F29" s="44">
        <v>1882.1440599999996</v>
      </c>
      <c r="G29" s="39">
        <f t="shared" si="2"/>
        <v>0</v>
      </c>
      <c r="H29" s="159">
        <f t="shared" si="3"/>
        <v>0</v>
      </c>
      <c r="I29" s="164">
        <v>0</v>
      </c>
      <c r="J29" s="160">
        <f t="shared" si="4"/>
        <v>0</v>
      </c>
      <c r="K29" s="164">
        <v>0</v>
      </c>
      <c r="L29" s="161">
        <f t="shared" si="5"/>
        <v>0</v>
      </c>
      <c r="M29" s="160">
        <f t="shared" si="6"/>
        <v>0</v>
      </c>
      <c r="N29" s="164">
        <v>0</v>
      </c>
      <c r="O29" s="162">
        <f t="shared" si="7"/>
        <v>1922.3256800000001</v>
      </c>
      <c r="P29" s="161">
        <v>0</v>
      </c>
      <c r="Q29" s="161">
        <v>1922.3256800000001</v>
      </c>
      <c r="R29" s="161">
        <f t="shared" si="8"/>
        <v>0</v>
      </c>
      <c r="S29" s="160">
        <f t="shared" si="9"/>
        <v>0</v>
      </c>
      <c r="T29" s="164">
        <v>0</v>
      </c>
      <c r="U29" s="42">
        <v>0</v>
      </c>
      <c r="V29" s="160">
        <f t="shared" si="10"/>
        <v>0</v>
      </c>
      <c r="W29" s="164">
        <v>0</v>
      </c>
      <c r="X29" s="42">
        <v>0</v>
      </c>
      <c r="Y29" s="161">
        <f t="shared" si="11"/>
        <v>0</v>
      </c>
      <c r="Z29" s="160">
        <f t="shared" si="12"/>
        <v>0</v>
      </c>
      <c r="AA29" s="164">
        <v>0</v>
      </c>
      <c r="AB29" s="42">
        <v>0</v>
      </c>
      <c r="AC29" s="163"/>
    </row>
    <row r="30" spans="1:29" s="157" customFormat="1" ht="30" x14ac:dyDescent="0.25">
      <c r="A30" s="157">
        <f t="shared" si="0"/>
        <v>12</v>
      </c>
      <c r="B30" s="158" t="s">
        <v>116</v>
      </c>
      <c r="C30" s="36" t="s">
        <v>44</v>
      </c>
      <c r="D30" s="37" t="s">
        <v>69</v>
      </c>
      <c r="E30" s="39">
        <f t="shared" si="1"/>
        <v>160989.28888999997</v>
      </c>
      <c r="F30" s="39">
        <v>160989.28888999997</v>
      </c>
      <c r="G30" s="39">
        <f t="shared" si="2"/>
        <v>673.81027875976406</v>
      </c>
      <c r="H30" s="159">
        <f t="shared" si="3"/>
        <v>666.83276000000001</v>
      </c>
      <c r="I30" s="166">
        <v>666.83276000000001</v>
      </c>
      <c r="J30" s="160">
        <f t="shared" si="4"/>
        <v>6.9775187597640631</v>
      </c>
      <c r="K30" s="166">
        <v>6.9775187597640631</v>
      </c>
      <c r="L30" s="161">
        <f t="shared" si="5"/>
        <v>673.81027875976406</v>
      </c>
      <c r="M30" s="160">
        <f t="shared" si="6"/>
        <v>0</v>
      </c>
      <c r="N30" s="166">
        <v>0</v>
      </c>
      <c r="O30" s="162">
        <f t="shared" si="7"/>
        <v>162048.56526</v>
      </c>
      <c r="P30" s="161">
        <v>3071.3582399999996</v>
      </c>
      <c r="Q30" s="161">
        <v>158977.20702</v>
      </c>
      <c r="R30" s="161">
        <f t="shared" si="8"/>
        <v>400.26267536251652</v>
      </c>
      <c r="S30" s="160">
        <f t="shared" si="9"/>
        <v>399.82764999999995</v>
      </c>
      <c r="T30" s="166">
        <v>140.35029</v>
      </c>
      <c r="U30" s="167">
        <v>259.47735999999998</v>
      </c>
      <c r="V30" s="160">
        <f t="shared" si="10"/>
        <v>0.43502536251654256</v>
      </c>
      <c r="W30" s="166">
        <v>0.42269999999999996</v>
      </c>
      <c r="X30" s="167">
        <v>1.232536251654261E-2</v>
      </c>
      <c r="Y30" s="161">
        <f t="shared" si="11"/>
        <v>400.26267536251652</v>
      </c>
      <c r="Z30" s="160">
        <f t="shared" si="12"/>
        <v>0</v>
      </c>
      <c r="AA30" s="166">
        <v>0</v>
      </c>
      <c r="AB30" s="167">
        <v>0</v>
      </c>
      <c r="AC30" s="163"/>
    </row>
    <row r="31" spans="1:29" s="168" customFormat="1" x14ac:dyDescent="0.25">
      <c r="A31" s="168">
        <f t="shared" si="0"/>
        <v>13</v>
      </c>
      <c r="B31" s="169" t="s">
        <v>117</v>
      </c>
      <c r="C31" s="170" t="s">
        <v>44</v>
      </c>
      <c r="D31" s="171" t="s">
        <v>118</v>
      </c>
      <c r="E31" s="44">
        <f t="shared" si="1"/>
        <v>937.02535999999998</v>
      </c>
      <c r="F31" s="172">
        <v>937.02535999999998</v>
      </c>
      <c r="G31" s="44">
        <f t="shared" si="2"/>
        <v>8.6557827463957082</v>
      </c>
      <c r="H31" s="173">
        <f t="shared" si="3"/>
        <v>5.5435299999999996</v>
      </c>
      <c r="I31" s="164">
        <v>5.5435299999999996</v>
      </c>
      <c r="J31" s="174">
        <f t="shared" si="4"/>
        <v>3.1122527463957095</v>
      </c>
      <c r="K31" s="41">
        <v>3.1122527463957095</v>
      </c>
      <c r="L31" s="175">
        <f t="shared" si="5"/>
        <v>8.6557827463957082</v>
      </c>
      <c r="M31" s="174">
        <f t="shared" si="6"/>
        <v>0</v>
      </c>
      <c r="N31" s="164">
        <v>0</v>
      </c>
      <c r="O31" s="176">
        <f t="shared" si="7"/>
        <v>681.41539</v>
      </c>
      <c r="P31" s="175">
        <v>156.54393000000002</v>
      </c>
      <c r="Q31" s="175">
        <v>524.87145999999996</v>
      </c>
      <c r="R31" s="175">
        <f t="shared" si="8"/>
        <v>2.2333153625165423</v>
      </c>
      <c r="S31" s="174">
        <f t="shared" si="9"/>
        <v>1.7982899999999999</v>
      </c>
      <c r="T31" s="164">
        <v>1.7982899999999999</v>
      </c>
      <c r="U31" s="42">
        <v>0</v>
      </c>
      <c r="V31" s="174">
        <f t="shared" si="10"/>
        <v>0.43502536251654256</v>
      </c>
      <c r="W31" s="164">
        <v>0.42269999999999996</v>
      </c>
      <c r="X31" s="42">
        <v>1.232536251654261E-2</v>
      </c>
      <c r="Y31" s="175">
        <f t="shared" si="11"/>
        <v>2.2333153625165423</v>
      </c>
      <c r="Z31" s="174">
        <f t="shared" si="12"/>
        <v>0</v>
      </c>
      <c r="AA31" s="164">
        <v>0</v>
      </c>
      <c r="AB31" s="42">
        <v>0</v>
      </c>
      <c r="AC31" s="177"/>
    </row>
    <row r="32" spans="1:29" s="168" customFormat="1" x14ac:dyDescent="0.25">
      <c r="A32" s="168">
        <f t="shared" si="0"/>
        <v>14</v>
      </c>
      <c r="B32" s="169" t="s">
        <v>119</v>
      </c>
      <c r="C32" s="170" t="s">
        <v>44</v>
      </c>
      <c r="D32" s="171" t="s">
        <v>120</v>
      </c>
      <c r="E32" s="44">
        <f t="shared" si="1"/>
        <v>32816.944380000001</v>
      </c>
      <c r="F32" s="44">
        <v>32816.944380000001</v>
      </c>
      <c r="G32" s="44">
        <f t="shared" si="2"/>
        <v>0</v>
      </c>
      <c r="H32" s="173">
        <f t="shared" si="3"/>
        <v>0</v>
      </c>
      <c r="I32" s="164">
        <v>0</v>
      </c>
      <c r="J32" s="174">
        <f t="shared" si="4"/>
        <v>0</v>
      </c>
      <c r="K32" s="164">
        <v>0</v>
      </c>
      <c r="L32" s="175">
        <f t="shared" si="5"/>
        <v>0</v>
      </c>
      <c r="M32" s="174">
        <f t="shared" si="6"/>
        <v>0</v>
      </c>
      <c r="N32" s="164">
        <v>0</v>
      </c>
      <c r="O32" s="176">
        <f t="shared" si="7"/>
        <v>13138.848020000001</v>
      </c>
      <c r="P32" s="175">
        <v>2379.75612</v>
      </c>
      <c r="Q32" s="175">
        <v>10759.091900000001</v>
      </c>
      <c r="R32" s="175">
        <f t="shared" si="8"/>
        <v>0</v>
      </c>
      <c r="S32" s="174">
        <f t="shared" si="9"/>
        <v>0</v>
      </c>
      <c r="T32" s="164">
        <v>0</v>
      </c>
      <c r="U32" s="42">
        <v>0</v>
      </c>
      <c r="V32" s="174">
        <f t="shared" si="10"/>
        <v>0</v>
      </c>
      <c r="W32" s="164">
        <v>0</v>
      </c>
      <c r="X32" s="42">
        <v>0</v>
      </c>
      <c r="Y32" s="175">
        <f t="shared" si="11"/>
        <v>0</v>
      </c>
      <c r="Z32" s="174">
        <f t="shared" si="12"/>
        <v>0</v>
      </c>
      <c r="AA32" s="164">
        <v>0</v>
      </c>
      <c r="AB32" s="42">
        <v>0</v>
      </c>
      <c r="AC32" s="177"/>
    </row>
    <row r="33" spans="1:29" s="168" customFormat="1" ht="45" x14ac:dyDescent="0.25">
      <c r="A33" s="168">
        <f t="shared" si="0"/>
        <v>15</v>
      </c>
      <c r="B33" s="178" t="s">
        <v>121</v>
      </c>
      <c r="C33" s="170" t="s">
        <v>44</v>
      </c>
      <c r="D33" s="171" t="s">
        <v>122</v>
      </c>
      <c r="E33" s="44">
        <f t="shared" si="1"/>
        <v>0</v>
      </c>
      <c r="F33" s="44">
        <v>0</v>
      </c>
      <c r="G33" s="44">
        <f t="shared" si="2"/>
        <v>0</v>
      </c>
      <c r="H33" s="173">
        <f t="shared" si="3"/>
        <v>0</v>
      </c>
      <c r="I33" s="164">
        <v>0</v>
      </c>
      <c r="J33" s="174">
        <f t="shared" si="4"/>
        <v>0</v>
      </c>
      <c r="K33" s="164">
        <v>0</v>
      </c>
      <c r="L33" s="175">
        <f t="shared" si="5"/>
        <v>0</v>
      </c>
      <c r="M33" s="174">
        <f t="shared" si="6"/>
        <v>0</v>
      </c>
      <c r="N33" s="164">
        <v>0</v>
      </c>
      <c r="O33" s="176">
        <f t="shared" si="7"/>
        <v>0</v>
      </c>
      <c r="P33" s="175">
        <v>0</v>
      </c>
      <c r="Q33" s="175">
        <v>0</v>
      </c>
      <c r="R33" s="175">
        <f t="shared" si="8"/>
        <v>0</v>
      </c>
      <c r="S33" s="174">
        <f t="shared" si="9"/>
        <v>0</v>
      </c>
      <c r="T33" s="164">
        <v>0</v>
      </c>
      <c r="U33" s="165">
        <v>0</v>
      </c>
      <c r="V33" s="174">
        <f t="shared" si="10"/>
        <v>0</v>
      </c>
      <c r="W33" s="164">
        <v>0</v>
      </c>
      <c r="X33" s="165">
        <v>0</v>
      </c>
      <c r="Y33" s="175">
        <f t="shared" si="11"/>
        <v>0</v>
      </c>
      <c r="Z33" s="174">
        <f t="shared" si="12"/>
        <v>0</v>
      </c>
      <c r="AA33" s="164">
        <v>0</v>
      </c>
      <c r="AB33" s="165">
        <v>0</v>
      </c>
      <c r="AC33" s="177"/>
    </row>
    <row r="34" spans="1:29" s="168" customFormat="1" ht="30" x14ac:dyDescent="0.25">
      <c r="A34" s="168">
        <f t="shared" si="0"/>
        <v>16</v>
      </c>
      <c r="B34" s="169" t="s">
        <v>123</v>
      </c>
      <c r="C34" s="170" t="s">
        <v>44</v>
      </c>
      <c r="D34" s="171" t="s">
        <v>124</v>
      </c>
      <c r="E34" s="44">
        <f t="shared" si="1"/>
        <v>127235.31914999998</v>
      </c>
      <c r="F34" s="44">
        <v>127235.31914999998</v>
      </c>
      <c r="G34" s="44">
        <f t="shared" si="2"/>
        <v>665.15449601336832</v>
      </c>
      <c r="H34" s="179">
        <f t="shared" si="3"/>
        <v>661.28922999999998</v>
      </c>
      <c r="I34" s="164">
        <v>661.28922999999998</v>
      </c>
      <c r="J34" s="180">
        <f t="shared" si="4"/>
        <v>3.8652660133683536</v>
      </c>
      <c r="K34" s="164">
        <v>3.8652660133683536</v>
      </c>
      <c r="L34" s="175">
        <f t="shared" si="5"/>
        <v>665.15449601336832</v>
      </c>
      <c r="M34" s="180">
        <f t="shared" si="6"/>
        <v>0</v>
      </c>
      <c r="N34" s="164">
        <v>0</v>
      </c>
      <c r="O34" s="176">
        <f t="shared" si="7"/>
        <v>148228.30185000002</v>
      </c>
      <c r="P34" s="175">
        <v>535.05818999999997</v>
      </c>
      <c r="Q34" s="175">
        <v>147693.24366000001</v>
      </c>
      <c r="R34" s="175">
        <f t="shared" si="8"/>
        <v>398.02936</v>
      </c>
      <c r="S34" s="180">
        <f t="shared" si="9"/>
        <v>398.02936</v>
      </c>
      <c r="T34" s="164">
        <v>138.55199999999999</v>
      </c>
      <c r="U34" s="42">
        <v>259.47735999999998</v>
      </c>
      <c r="V34" s="180">
        <f t="shared" si="10"/>
        <v>0</v>
      </c>
      <c r="W34" s="164">
        <v>0</v>
      </c>
      <c r="X34" s="42">
        <v>0</v>
      </c>
      <c r="Y34" s="175">
        <f t="shared" si="11"/>
        <v>398.02936</v>
      </c>
      <c r="Z34" s="180">
        <f t="shared" si="12"/>
        <v>0</v>
      </c>
      <c r="AA34" s="164">
        <v>0</v>
      </c>
      <c r="AB34" s="42">
        <v>0</v>
      </c>
      <c r="AC34" s="177"/>
    </row>
    <row r="35" spans="1:29" s="157" customFormat="1" x14ac:dyDescent="0.25">
      <c r="A35" s="157">
        <f t="shared" si="0"/>
        <v>17</v>
      </c>
      <c r="B35" s="158" t="s">
        <v>125</v>
      </c>
      <c r="C35" s="36" t="s">
        <v>44</v>
      </c>
      <c r="D35" s="37" t="s">
        <v>71</v>
      </c>
      <c r="E35" s="39">
        <f t="shared" si="1"/>
        <v>449544.91720000008</v>
      </c>
      <c r="F35" s="44">
        <v>449544.91720000008</v>
      </c>
      <c r="G35" s="39">
        <f t="shared" si="2"/>
        <v>7289.0050558217936</v>
      </c>
      <c r="H35" s="159">
        <f t="shared" si="3"/>
        <v>3545.1695001062299</v>
      </c>
      <c r="I35" s="41">
        <v>3545.1695001062299</v>
      </c>
      <c r="J35" s="160">
        <f t="shared" si="4"/>
        <v>3743.8355557155637</v>
      </c>
      <c r="K35" s="41">
        <v>3743.8355557155637</v>
      </c>
      <c r="L35" s="161">
        <f t="shared" si="5"/>
        <v>7289.0050558217936</v>
      </c>
      <c r="M35" s="160">
        <f t="shared" si="6"/>
        <v>0</v>
      </c>
      <c r="N35" s="41">
        <v>0</v>
      </c>
      <c r="O35" s="162">
        <f t="shared" si="7"/>
        <v>277911.52313901036</v>
      </c>
      <c r="P35" s="161">
        <v>25810.037329010407</v>
      </c>
      <c r="Q35" s="161">
        <v>252101.48580999995</v>
      </c>
      <c r="R35" s="161">
        <f t="shared" si="8"/>
        <v>4321.6443165601859</v>
      </c>
      <c r="S35" s="160">
        <f t="shared" si="9"/>
        <v>3403.3172409973517</v>
      </c>
      <c r="T35" s="41">
        <v>2223.9801098533153</v>
      </c>
      <c r="U35" s="42">
        <v>1179.3371311440364</v>
      </c>
      <c r="V35" s="160">
        <f t="shared" si="10"/>
        <v>918.32707556283447</v>
      </c>
      <c r="W35" s="41">
        <v>903.12631258229499</v>
      </c>
      <c r="X35" s="42">
        <v>15.200762980539452</v>
      </c>
      <c r="Y35" s="161">
        <f t="shared" si="11"/>
        <v>4321.6443165601859</v>
      </c>
      <c r="Z35" s="160">
        <f t="shared" si="12"/>
        <v>0</v>
      </c>
      <c r="AA35" s="41">
        <v>0</v>
      </c>
      <c r="AB35" s="42">
        <v>0</v>
      </c>
      <c r="AC35" s="163"/>
    </row>
    <row r="36" spans="1:29" s="181" customFormat="1" x14ac:dyDescent="0.25">
      <c r="A36" s="181">
        <f t="shared" si="0"/>
        <v>18</v>
      </c>
      <c r="B36" s="182" t="s">
        <v>126</v>
      </c>
      <c r="C36" s="183" t="s">
        <v>44</v>
      </c>
      <c r="D36" s="184"/>
      <c r="E36" s="185">
        <f t="shared" si="1"/>
        <v>122100.32672000004</v>
      </c>
      <c r="F36" s="185">
        <v>122100.32672000004</v>
      </c>
      <c r="G36" s="185">
        <f t="shared" si="2"/>
        <v>1569.545316596942</v>
      </c>
      <c r="H36" s="186">
        <f t="shared" si="3"/>
        <v>1254.0163101062299</v>
      </c>
      <c r="I36" s="187">
        <v>1254.0163101062299</v>
      </c>
      <c r="J36" s="189">
        <f t="shared" si="4"/>
        <v>315.52900649071222</v>
      </c>
      <c r="K36" s="187">
        <v>315.52900649071222</v>
      </c>
      <c r="L36" s="185">
        <f t="shared" si="5"/>
        <v>1569.545316596942</v>
      </c>
      <c r="M36" s="189">
        <f t="shared" si="6"/>
        <v>0</v>
      </c>
      <c r="N36" s="187">
        <v>0</v>
      </c>
      <c r="O36" s="190">
        <f t="shared" si="7"/>
        <v>73501.321869010411</v>
      </c>
      <c r="P36" s="185">
        <v>10928.262829010409</v>
      </c>
      <c r="Q36" s="185">
        <v>62573.05904</v>
      </c>
      <c r="R36" s="185">
        <f t="shared" si="8"/>
        <v>1473.4742970973559</v>
      </c>
      <c r="S36" s="189">
        <f t="shared" si="9"/>
        <v>1399.4534209973519</v>
      </c>
      <c r="T36" s="187">
        <v>711.31894985331542</v>
      </c>
      <c r="U36" s="188">
        <v>688.13447114403652</v>
      </c>
      <c r="V36" s="189">
        <f t="shared" si="10"/>
        <v>74.02087610000396</v>
      </c>
      <c r="W36" s="187">
        <v>72.300512582294971</v>
      </c>
      <c r="X36" s="188">
        <v>1.7203635177089955</v>
      </c>
      <c r="Y36" s="185">
        <f t="shared" si="11"/>
        <v>1473.4742970973559</v>
      </c>
      <c r="Z36" s="189">
        <f t="shared" si="12"/>
        <v>0</v>
      </c>
      <c r="AA36" s="187">
        <v>0</v>
      </c>
      <c r="AB36" s="188">
        <v>0</v>
      </c>
      <c r="AC36" s="191"/>
    </row>
    <row r="37" spans="1:29" s="181" customFormat="1" x14ac:dyDescent="0.25">
      <c r="A37" s="181">
        <f t="shared" si="0"/>
        <v>19</v>
      </c>
      <c r="B37" s="182" t="s">
        <v>127</v>
      </c>
      <c r="C37" s="183" t="s">
        <v>44</v>
      </c>
      <c r="D37" s="184"/>
      <c r="E37" s="185">
        <f t="shared" si="1"/>
        <v>0</v>
      </c>
      <c r="F37" s="185">
        <v>0</v>
      </c>
      <c r="G37" s="185">
        <f t="shared" si="2"/>
        <v>0</v>
      </c>
      <c r="H37" s="186">
        <f t="shared" si="3"/>
        <v>0</v>
      </c>
      <c r="I37" s="187">
        <v>0</v>
      </c>
      <c r="J37" s="189">
        <f t="shared" si="4"/>
        <v>0</v>
      </c>
      <c r="K37" s="187">
        <v>0</v>
      </c>
      <c r="L37" s="185">
        <f t="shared" si="5"/>
        <v>0</v>
      </c>
      <c r="M37" s="189">
        <f t="shared" si="6"/>
        <v>0</v>
      </c>
      <c r="N37" s="187">
        <v>0</v>
      </c>
      <c r="O37" s="190">
        <f t="shared" si="7"/>
        <v>0</v>
      </c>
      <c r="P37" s="185">
        <v>0</v>
      </c>
      <c r="Q37" s="185">
        <v>0</v>
      </c>
      <c r="R37" s="185">
        <f t="shared" si="8"/>
        <v>0</v>
      </c>
      <c r="S37" s="189">
        <f t="shared" si="9"/>
        <v>0</v>
      </c>
      <c r="T37" s="187">
        <v>0</v>
      </c>
      <c r="U37" s="188">
        <v>0</v>
      </c>
      <c r="V37" s="189">
        <f t="shared" si="10"/>
        <v>0</v>
      </c>
      <c r="W37" s="187">
        <v>0</v>
      </c>
      <c r="X37" s="188">
        <v>0</v>
      </c>
      <c r="Y37" s="185">
        <f t="shared" si="11"/>
        <v>0</v>
      </c>
      <c r="Z37" s="189">
        <f t="shared" si="12"/>
        <v>0</v>
      </c>
      <c r="AA37" s="187">
        <v>0</v>
      </c>
      <c r="AB37" s="188">
        <v>0</v>
      </c>
      <c r="AC37" s="191"/>
    </row>
    <row r="38" spans="1:29" s="181" customFormat="1" x14ac:dyDescent="0.25">
      <c r="A38" s="181">
        <f t="shared" si="0"/>
        <v>20</v>
      </c>
      <c r="B38" s="182" t="s">
        <v>128</v>
      </c>
      <c r="C38" s="183" t="s">
        <v>44</v>
      </c>
      <c r="D38" s="184"/>
      <c r="E38" s="185">
        <f t="shared" si="1"/>
        <v>327444.59048000001</v>
      </c>
      <c r="F38" s="185">
        <v>327444.59048000001</v>
      </c>
      <c r="G38" s="185">
        <f t="shared" si="2"/>
        <v>5719.4597392248515</v>
      </c>
      <c r="H38" s="186">
        <f t="shared" si="3"/>
        <v>2291.15319</v>
      </c>
      <c r="I38" s="187">
        <v>2291.15319</v>
      </c>
      <c r="J38" s="189">
        <f t="shared" si="4"/>
        <v>3428.3065492248516</v>
      </c>
      <c r="K38" s="187">
        <v>3428.3065492248516</v>
      </c>
      <c r="L38" s="185">
        <f t="shared" si="5"/>
        <v>5719.4597392248515</v>
      </c>
      <c r="M38" s="189">
        <f t="shared" si="6"/>
        <v>0</v>
      </c>
      <c r="N38" s="187">
        <v>0</v>
      </c>
      <c r="O38" s="190">
        <f t="shared" si="7"/>
        <v>204410.20126999996</v>
      </c>
      <c r="P38" s="185">
        <v>14881.7745</v>
      </c>
      <c r="Q38" s="185">
        <v>189528.42676999996</v>
      </c>
      <c r="R38" s="185">
        <f t="shared" si="8"/>
        <v>2848.1700194628302</v>
      </c>
      <c r="S38" s="189">
        <f t="shared" si="9"/>
        <v>2003.86382</v>
      </c>
      <c r="T38" s="187">
        <v>1512.6611599999999</v>
      </c>
      <c r="U38" s="188">
        <v>491.20266000000004</v>
      </c>
      <c r="V38" s="189">
        <f t="shared" si="10"/>
        <v>844.30619946283036</v>
      </c>
      <c r="W38" s="187">
        <v>830.82579999999996</v>
      </c>
      <c r="X38" s="188">
        <v>13.480399462830457</v>
      </c>
      <c r="Y38" s="185">
        <f t="shared" si="11"/>
        <v>2848.1700194628302</v>
      </c>
      <c r="Z38" s="189">
        <f t="shared" si="12"/>
        <v>0</v>
      </c>
      <c r="AA38" s="187">
        <v>0</v>
      </c>
      <c r="AB38" s="188">
        <v>0</v>
      </c>
      <c r="AC38" s="191"/>
    </row>
    <row r="39" spans="1:29" s="157" customFormat="1" ht="45" x14ac:dyDescent="0.25">
      <c r="A39" s="157">
        <f t="shared" si="0"/>
        <v>21</v>
      </c>
      <c r="B39" s="158" t="s">
        <v>129</v>
      </c>
      <c r="C39" s="36" t="s">
        <v>130</v>
      </c>
      <c r="D39" s="37"/>
      <c r="E39" s="192">
        <f t="shared" si="1"/>
        <v>375.28800732478794</v>
      </c>
      <c r="F39" s="44">
        <v>375.28800732478794</v>
      </c>
      <c r="G39" s="192">
        <f t="shared" si="2"/>
        <v>6.3821628708222837</v>
      </c>
      <c r="H39" s="193">
        <f t="shared" si="3"/>
        <v>3.6457976392601896</v>
      </c>
      <c r="I39" s="164">
        <v>3.6457976392601896</v>
      </c>
      <c r="J39" s="194">
        <f t="shared" si="4"/>
        <v>2.7363652315620941</v>
      </c>
      <c r="K39" s="164">
        <v>2.7363652315620941</v>
      </c>
      <c r="L39" s="195">
        <f t="shared" si="5"/>
        <v>6.3821628708222837</v>
      </c>
      <c r="M39" s="160">
        <f t="shared" si="6"/>
        <v>0</v>
      </c>
      <c r="N39" s="164">
        <v>0</v>
      </c>
      <c r="O39" s="162">
        <f t="shared" si="7"/>
        <v>86.1</v>
      </c>
      <c r="P39" s="161">
        <v>86.1</v>
      </c>
      <c r="Q39" s="161">
        <v>0</v>
      </c>
      <c r="R39" s="161">
        <f t="shared" si="8"/>
        <v>5.5</v>
      </c>
      <c r="S39" s="160">
        <f t="shared" si="9"/>
        <v>4</v>
      </c>
      <c r="T39" s="164">
        <v>2</v>
      </c>
      <c r="U39" s="165">
        <v>2</v>
      </c>
      <c r="V39" s="160">
        <f t="shared" si="10"/>
        <v>1.5</v>
      </c>
      <c r="W39" s="164">
        <v>1</v>
      </c>
      <c r="X39" s="165">
        <v>0.5</v>
      </c>
      <c r="Y39" s="161">
        <f t="shared" si="11"/>
        <v>5.5</v>
      </c>
      <c r="Z39" s="160">
        <f t="shared" si="12"/>
        <v>0</v>
      </c>
      <c r="AA39" s="164">
        <v>0</v>
      </c>
      <c r="AB39" s="165">
        <v>0</v>
      </c>
      <c r="AC39" s="163"/>
    </row>
    <row r="40" spans="1:29" s="157" customFormat="1" x14ac:dyDescent="0.25">
      <c r="A40" s="157">
        <f t="shared" si="0"/>
        <v>22</v>
      </c>
      <c r="B40" s="158" t="s">
        <v>126</v>
      </c>
      <c r="C40" s="36" t="s">
        <v>130</v>
      </c>
      <c r="D40" s="37"/>
      <c r="E40" s="192">
        <f t="shared" si="1"/>
        <v>62.879646869979013</v>
      </c>
      <c r="F40" s="44">
        <v>62.879646869979013</v>
      </c>
      <c r="G40" s="192">
        <f t="shared" si="2"/>
        <v>1.4239419754443752</v>
      </c>
      <c r="H40" s="193">
        <f t="shared" si="3"/>
        <v>0.64579763926018952</v>
      </c>
      <c r="I40" s="164">
        <v>0.64579763926018952</v>
      </c>
      <c r="J40" s="194">
        <f t="shared" si="4"/>
        <v>0.77814433618418577</v>
      </c>
      <c r="K40" s="164">
        <v>0.77814433618418577</v>
      </c>
      <c r="L40" s="195">
        <f t="shared" si="5"/>
        <v>1.4239419754443752</v>
      </c>
      <c r="M40" s="160">
        <f t="shared" si="6"/>
        <v>0</v>
      </c>
      <c r="N40" s="164">
        <v>0</v>
      </c>
      <c r="O40" s="162">
        <f t="shared" si="7"/>
        <v>27.200000000000003</v>
      </c>
      <c r="P40" s="161">
        <v>27.200000000000003</v>
      </c>
      <c r="Q40" s="161">
        <v>0</v>
      </c>
      <c r="R40" s="161">
        <f t="shared" si="8"/>
        <v>1.5</v>
      </c>
      <c r="S40" s="160">
        <f t="shared" si="9"/>
        <v>1</v>
      </c>
      <c r="T40" s="164">
        <v>0.5</v>
      </c>
      <c r="U40" s="165">
        <v>0.5</v>
      </c>
      <c r="V40" s="160">
        <f t="shared" si="10"/>
        <v>0.5</v>
      </c>
      <c r="W40" s="164">
        <v>0.5</v>
      </c>
      <c r="X40" s="165">
        <v>0</v>
      </c>
      <c r="Y40" s="161">
        <f t="shared" si="11"/>
        <v>1.5</v>
      </c>
      <c r="Z40" s="160">
        <f t="shared" si="12"/>
        <v>0</v>
      </c>
      <c r="AA40" s="164">
        <v>0</v>
      </c>
      <c r="AB40" s="165">
        <v>0</v>
      </c>
      <c r="AC40" s="163"/>
    </row>
    <row r="41" spans="1:29" s="157" customFormat="1" x14ac:dyDescent="0.25">
      <c r="A41" s="157">
        <f t="shared" si="0"/>
        <v>23</v>
      </c>
      <c r="B41" s="158" t="s">
        <v>127</v>
      </c>
      <c r="C41" s="36" t="s">
        <v>130</v>
      </c>
      <c r="D41" s="37"/>
      <c r="E41" s="192">
        <f t="shared" si="1"/>
        <v>0</v>
      </c>
      <c r="F41" s="44">
        <v>0</v>
      </c>
      <c r="G41" s="192">
        <f t="shared" si="2"/>
        <v>0</v>
      </c>
      <c r="H41" s="193">
        <f t="shared" si="3"/>
        <v>0</v>
      </c>
      <c r="I41" s="164">
        <v>0</v>
      </c>
      <c r="J41" s="194">
        <f t="shared" si="4"/>
        <v>0</v>
      </c>
      <c r="K41" s="164">
        <v>0</v>
      </c>
      <c r="L41" s="195">
        <f t="shared" si="5"/>
        <v>0</v>
      </c>
      <c r="M41" s="160">
        <f t="shared" si="6"/>
        <v>0</v>
      </c>
      <c r="N41" s="164">
        <v>0</v>
      </c>
      <c r="O41" s="162">
        <f t="shared" si="7"/>
        <v>0</v>
      </c>
      <c r="P41" s="161">
        <v>0</v>
      </c>
      <c r="Q41" s="161">
        <v>0</v>
      </c>
      <c r="R41" s="161">
        <f t="shared" si="8"/>
        <v>0</v>
      </c>
      <c r="S41" s="160">
        <f t="shared" si="9"/>
        <v>0</v>
      </c>
      <c r="T41" s="164">
        <v>0</v>
      </c>
      <c r="U41" s="165">
        <v>0</v>
      </c>
      <c r="V41" s="160">
        <f t="shared" si="10"/>
        <v>0</v>
      </c>
      <c r="W41" s="164">
        <v>0</v>
      </c>
      <c r="X41" s="165">
        <v>0</v>
      </c>
      <c r="Y41" s="161">
        <f t="shared" si="11"/>
        <v>0</v>
      </c>
      <c r="Z41" s="160">
        <f t="shared" si="12"/>
        <v>0</v>
      </c>
      <c r="AA41" s="164">
        <v>0</v>
      </c>
      <c r="AB41" s="165">
        <v>0</v>
      </c>
      <c r="AC41" s="163"/>
    </row>
    <row r="42" spans="1:29" s="157" customFormat="1" x14ac:dyDescent="0.25">
      <c r="A42" s="157">
        <f t="shared" si="0"/>
        <v>24</v>
      </c>
      <c r="B42" s="158" t="s">
        <v>128</v>
      </c>
      <c r="C42" s="36" t="s">
        <v>130</v>
      </c>
      <c r="D42" s="37"/>
      <c r="E42" s="192">
        <f t="shared" si="1"/>
        <v>311.79270833333334</v>
      </c>
      <c r="F42" s="44">
        <v>311.79270833333334</v>
      </c>
      <c r="G42" s="192">
        <f t="shared" si="2"/>
        <v>4.9582208953779086</v>
      </c>
      <c r="H42" s="193">
        <f t="shared" si="3"/>
        <v>3</v>
      </c>
      <c r="I42" s="164">
        <v>3</v>
      </c>
      <c r="J42" s="194">
        <f t="shared" si="4"/>
        <v>1.9582208953779083</v>
      </c>
      <c r="K42" s="164">
        <v>1.9582208953779083</v>
      </c>
      <c r="L42" s="195">
        <f t="shared" si="5"/>
        <v>4.9582208953779086</v>
      </c>
      <c r="M42" s="160">
        <f t="shared" si="6"/>
        <v>0</v>
      </c>
      <c r="N42" s="164">
        <v>0</v>
      </c>
      <c r="O42" s="162">
        <f t="shared" si="7"/>
        <v>58.9</v>
      </c>
      <c r="P42" s="161">
        <v>58.9</v>
      </c>
      <c r="Q42" s="161">
        <v>0</v>
      </c>
      <c r="R42" s="161">
        <f t="shared" si="8"/>
        <v>4</v>
      </c>
      <c r="S42" s="160">
        <f t="shared" si="9"/>
        <v>3</v>
      </c>
      <c r="T42" s="164">
        <v>1.5</v>
      </c>
      <c r="U42" s="165">
        <v>1.5</v>
      </c>
      <c r="V42" s="160">
        <f t="shared" si="10"/>
        <v>1</v>
      </c>
      <c r="W42" s="164">
        <v>0.5</v>
      </c>
      <c r="X42" s="165">
        <v>0.5</v>
      </c>
      <c r="Y42" s="161">
        <f t="shared" si="11"/>
        <v>4</v>
      </c>
      <c r="Z42" s="160">
        <f t="shared" si="12"/>
        <v>0</v>
      </c>
      <c r="AA42" s="164">
        <v>0</v>
      </c>
      <c r="AB42" s="165">
        <v>0</v>
      </c>
      <c r="AC42" s="163"/>
    </row>
    <row r="43" spans="1:29" s="157" customFormat="1" ht="105" x14ac:dyDescent="0.25">
      <c r="A43" s="157">
        <f t="shared" si="0"/>
        <v>25</v>
      </c>
      <c r="B43" s="158" t="s">
        <v>131</v>
      </c>
      <c r="C43" s="36" t="s">
        <v>44</v>
      </c>
      <c r="D43" s="37" t="s">
        <v>132</v>
      </c>
      <c r="E43" s="39">
        <f t="shared" si="1"/>
        <v>109606.14505999998</v>
      </c>
      <c r="F43" s="44">
        <v>109606.14505999998</v>
      </c>
      <c r="G43" s="39">
        <f t="shared" si="2"/>
        <v>1790.4150223097133</v>
      </c>
      <c r="H43" s="159">
        <f t="shared" si="3"/>
        <v>902.6273632880193</v>
      </c>
      <c r="I43" s="164">
        <v>902.6273632880193</v>
      </c>
      <c r="J43" s="160">
        <f t="shared" si="4"/>
        <v>887.78765902169403</v>
      </c>
      <c r="K43" s="164">
        <v>887.78765902169403</v>
      </c>
      <c r="L43" s="161">
        <f t="shared" si="5"/>
        <v>1790.4150223097133</v>
      </c>
      <c r="M43" s="160">
        <f t="shared" si="6"/>
        <v>0</v>
      </c>
      <c r="N43" s="164">
        <v>0</v>
      </c>
      <c r="O43" s="162">
        <f t="shared" si="7"/>
        <v>72030.290940913372</v>
      </c>
      <c r="P43" s="161">
        <v>6893.5550497306058</v>
      </c>
      <c r="Q43" s="161">
        <v>65136.735891182761</v>
      </c>
      <c r="R43" s="161">
        <f t="shared" si="8"/>
        <v>958.34560950498519</v>
      </c>
      <c r="S43" s="160">
        <f t="shared" si="9"/>
        <v>750.77048512564147</v>
      </c>
      <c r="T43" s="164">
        <v>563.44076393313867</v>
      </c>
      <c r="U43" s="42">
        <v>187.32972119250275</v>
      </c>
      <c r="V43" s="160">
        <f t="shared" si="10"/>
        <v>207.57512437934375</v>
      </c>
      <c r="W43" s="164">
        <v>203.50417945127123</v>
      </c>
      <c r="X43" s="42">
        <v>4.0709449280725112</v>
      </c>
      <c r="Y43" s="161">
        <f t="shared" si="11"/>
        <v>958.34560950498519</v>
      </c>
      <c r="Z43" s="160">
        <f t="shared" si="12"/>
        <v>0</v>
      </c>
      <c r="AA43" s="164">
        <v>0</v>
      </c>
      <c r="AB43" s="42">
        <v>0</v>
      </c>
      <c r="AC43" s="163"/>
    </row>
    <row r="44" spans="1:29" s="157" customFormat="1" x14ac:dyDescent="0.25">
      <c r="A44" s="157">
        <f t="shared" si="0"/>
        <v>26</v>
      </c>
      <c r="B44" s="158" t="s">
        <v>133</v>
      </c>
      <c r="C44" s="36" t="s">
        <v>44</v>
      </c>
      <c r="D44" s="37" t="s">
        <v>134</v>
      </c>
      <c r="E44" s="39">
        <f t="shared" si="1"/>
        <v>435947.98188999994</v>
      </c>
      <c r="F44" s="44">
        <v>435947.98188999994</v>
      </c>
      <c r="G44" s="39">
        <f t="shared" si="2"/>
        <v>6507.8072270100993</v>
      </c>
      <c r="H44" s="159">
        <f t="shared" si="3"/>
        <v>6010.5011297258825</v>
      </c>
      <c r="I44" s="164">
        <v>6010.5011297258825</v>
      </c>
      <c r="J44" s="160">
        <f t="shared" si="4"/>
        <v>497.30609728421695</v>
      </c>
      <c r="K44" s="164">
        <v>497.30609728421695</v>
      </c>
      <c r="L44" s="161">
        <f t="shared" si="5"/>
        <v>6507.8072270100993</v>
      </c>
      <c r="M44" s="160">
        <f t="shared" si="6"/>
        <v>0</v>
      </c>
      <c r="N44" s="164">
        <v>0</v>
      </c>
      <c r="O44" s="162">
        <f t="shared" si="7"/>
        <v>189754.48646999884</v>
      </c>
      <c r="P44" s="161">
        <v>36674.773919998828</v>
      </c>
      <c r="Q44" s="161">
        <v>153079.71255</v>
      </c>
      <c r="R44" s="161">
        <f t="shared" si="8"/>
        <v>4750.7938986306472</v>
      </c>
      <c r="S44" s="160">
        <f t="shared" si="9"/>
        <v>4598.4945614681064</v>
      </c>
      <c r="T44" s="164">
        <v>3229.2623952508952</v>
      </c>
      <c r="U44" s="42">
        <v>1369.232166217211</v>
      </c>
      <c r="V44" s="160">
        <f t="shared" si="10"/>
        <v>152.29933716254081</v>
      </c>
      <c r="W44" s="164">
        <v>152.29730186465304</v>
      </c>
      <c r="X44" s="42">
        <v>2.0352978877820798E-3</v>
      </c>
      <c r="Y44" s="161">
        <f t="shared" si="11"/>
        <v>4750.7938986306472</v>
      </c>
      <c r="Z44" s="160">
        <f t="shared" si="12"/>
        <v>0</v>
      </c>
      <c r="AA44" s="164">
        <v>0</v>
      </c>
      <c r="AB44" s="42">
        <v>0</v>
      </c>
      <c r="AC44" s="163"/>
    </row>
    <row r="45" spans="1:29" s="157" customFormat="1" ht="30" x14ac:dyDescent="0.25">
      <c r="A45" s="157">
        <f t="shared" si="0"/>
        <v>27</v>
      </c>
      <c r="B45" s="158" t="s">
        <v>135</v>
      </c>
      <c r="C45" s="196" t="s">
        <v>44</v>
      </c>
      <c r="D45" s="197" t="s">
        <v>136</v>
      </c>
      <c r="E45" s="56">
        <f t="shared" si="1"/>
        <v>176114.61373000004</v>
      </c>
      <c r="F45" s="39">
        <v>176114.61373000004</v>
      </c>
      <c r="G45" s="39">
        <f t="shared" si="2"/>
        <v>1715.0863256489151</v>
      </c>
      <c r="H45" s="198">
        <f t="shared" si="3"/>
        <v>1661.9033602670065</v>
      </c>
      <c r="I45" s="166">
        <v>1661.9033602670065</v>
      </c>
      <c r="J45" s="199">
        <f t="shared" si="4"/>
        <v>53.182965381908595</v>
      </c>
      <c r="K45" s="166">
        <v>53.182965381908595</v>
      </c>
      <c r="L45" s="161">
        <f t="shared" si="5"/>
        <v>1715.0863256489151</v>
      </c>
      <c r="M45" s="199">
        <f t="shared" si="6"/>
        <v>0</v>
      </c>
      <c r="N45" s="166">
        <v>0</v>
      </c>
      <c r="O45" s="200">
        <f t="shared" si="7"/>
        <v>237496.76776685103</v>
      </c>
      <c r="P45" s="161">
        <v>12003.191559850997</v>
      </c>
      <c r="Q45" s="161">
        <v>225493.57620700003</v>
      </c>
      <c r="R45" s="161">
        <f t="shared" si="8"/>
        <v>1663.4015874376869</v>
      </c>
      <c r="S45" s="199">
        <f t="shared" si="9"/>
        <v>1647.8585093825209</v>
      </c>
      <c r="T45" s="166">
        <v>1200.8819013188067</v>
      </c>
      <c r="U45" s="167">
        <v>446.97660806371402</v>
      </c>
      <c r="V45" s="199">
        <f t="shared" si="10"/>
        <v>15.543078055166047</v>
      </c>
      <c r="W45" s="166">
        <v>15.284039218386882</v>
      </c>
      <c r="X45" s="167">
        <v>0.259038836779165</v>
      </c>
      <c r="Y45" s="161">
        <f t="shared" si="11"/>
        <v>1663.4015874376869</v>
      </c>
      <c r="Z45" s="199">
        <f t="shared" si="12"/>
        <v>0</v>
      </c>
      <c r="AA45" s="166">
        <v>0</v>
      </c>
      <c r="AB45" s="167">
        <v>0</v>
      </c>
      <c r="AC45" s="163"/>
    </row>
    <row r="46" spans="1:29" s="157" customFormat="1" x14ac:dyDescent="0.25">
      <c r="A46" s="157">
        <f t="shared" si="0"/>
        <v>28</v>
      </c>
      <c r="B46" s="158" t="s">
        <v>137</v>
      </c>
      <c r="C46" s="36" t="s">
        <v>44</v>
      </c>
      <c r="D46" s="37" t="s">
        <v>138</v>
      </c>
      <c r="E46" s="39">
        <f t="shared" si="1"/>
        <v>176114.61373000004</v>
      </c>
      <c r="F46" s="44">
        <v>176114.61373000004</v>
      </c>
      <c r="G46" s="39">
        <f t="shared" si="2"/>
        <v>1715.0863256489151</v>
      </c>
      <c r="H46" s="159">
        <f t="shared" si="3"/>
        <v>1661.9033602670065</v>
      </c>
      <c r="I46" s="164">
        <v>1661.9033602670065</v>
      </c>
      <c r="J46" s="160">
        <f t="shared" si="4"/>
        <v>53.182965381908595</v>
      </c>
      <c r="K46" s="164">
        <v>53.182965381908595</v>
      </c>
      <c r="L46" s="161">
        <f t="shared" si="5"/>
        <v>1715.0863256489151</v>
      </c>
      <c r="M46" s="160">
        <f t="shared" si="6"/>
        <v>0</v>
      </c>
      <c r="N46" s="164">
        <v>0</v>
      </c>
      <c r="O46" s="162">
        <f t="shared" si="7"/>
        <v>237496.76776685103</v>
      </c>
      <c r="P46" s="161">
        <v>12003.191559850997</v>
      </c>
      <c r="Q46" s="161">
        <v>225493.57620700003</v>
      </c>
      <c r="R46" s="161">
        <f t="shared" si="8"/>
        <v>1663.4015874376869</v>
      </c>
      <c r="S46" s="160">
        <f t="shared" si="9"/>
        <v>1647.8585093825209</v>
      </c>
      <c r="T46" s="164">
        <v>1200.8819013188067</v>
      </c>
      <c r="U46" s="42">
        <v>446.97660806371402</v>
      </c>
      <c r="V46" s="160">
        <f t="shared" si="10"/>
        <v>15.543078055166047</v>
      </c>
      <c r="W46" s="164">
        <v>15.284039218386882</v>
      </c>
      <c r="X46" s="42">
        <v>0.259038836779165</v>
      </c>
      <c r="Y46" s="161">
        <f t="shared" si="11"/>
        <v>1663.4015874376869</v>
      </c>
      <c r="Z46" s="160">
        <f t="shared" si="12"/>
        <v>0</v>
      </c>
      <c r="AA46" s="164">
        <v>0</v>
      </c>
      <c r="AB46" s="42">
        <v>0</v>
      </c>
      <c r="AC46" s="163"/>
    </row>
    <row r="47" spans="1:29" s="157" customFormat="1" x14ac:dyDescent="0.25">
      <c r="A47" s="157">
        <f t="shared" si="0"/>
        <v>29</v>
      </c>
      <c r="B47" s="158" t="s">
        <v>139</v>
      </c>
      <c r="C47" s="36" t="s">
        <v>44</v>
      </c>
      <c r="D47" s="37" t="s">
        <v>140</v>
      </c>
      <c r="E47" s="39">
        <f t="shared" si="1"/>
        <v>0</v>
      </c>
      <c r="F47" s="44">
        <v>0</v>
      </c>
      <c r="G47" s="39">
        <f t="shared" si="2"/>
        <v>0</v>
      </c>
      <c r="H47" s="159">
        <f t="shared" si="3"/>
        <v>0</v>
      </c>
      <c r="I47" s="164">
        <v>0</v>
      </c>
      <c r="J47" s="160">
        <f t="shared" si="4"/>
        <v>0</v>
      </c>
      <c r="K47" s="164">
        <v>0</v>
      </c>
      <c r="L47" s="161">
        <f t="shared" si="5"/>
        <v>0</v>
      </c>
      <c r="M47" s="160">
        <f t="shared" si="6"/>
        <v>0</v>
      </c>
      <c r="N47" s="164">
        <v>0</v>
      </c>
      <c r="O47" s="162">
        <f t="shared" si="7"/>
        <v>0</v>
      </c>
      <c r="P47" s="161">
        <v>0</v>
      </c>
      <c r="Q47" s="161">
        <v>0</v>
      </c>
      <c r="R47" s="161">
        <f t="shared" si="8"/>
        <v>0</v>
      </c>
      <c r="S47" s="160">
        <f t="shared" si="9"/>
        <v>0</v>
      </c>
      <c r="T47" s="164">
        <v>0</v>
      </c>
      <c r="U47" s="165">
        <v>0</v>
      </c>
      <c r="V47" s="160">
        <f t="shared" si="10"/>
        <v>0</v>
      </c>
      <c r="W47" s="164">
        <v>0</v>
      </c>
      <c r="X47" s="165">
        <v>0</v>
      </c>
      <c r="Y47" s="161">
        <f t="shared" si="11"/>
        <v>0</v>
      </c>
      <c r="Z47" s="160">
        <f t="shared" si="12"/>
        <v>0</v>
      </c>
      <c r="AA47" s="164">
        <v>0</v>
      </c>
      <c r="AB47" s="165">
        <v>0</v>
      </c>
      <c r="AC47" s="163"/>
    </row>
    <row r="48" spans="1:29" s="157" customFormat="1" ht="30" x14ac:dyDescent="0.25">
      <c r="A48" s="157">
        <f t="shared" si="0"/>
        <v>30</v>
      </c>
      <c r="B48" s="158" t="s">
        <v>141</v>
      </c>
      <c r="C48" s="36" t="s">
        <v>44</v>
      </c>
      <c r="D48" s="37" t="s">
        <v>142</v>
      </c>
      <c r="E48" s="39">
        <f t="shared" si="1"/>
        <v>169660.11200000002</v>
      </c>
      <c r="F48" s="44">
        <v>169660.11200000002</v>
      </c>
      <c r="G48" s="39">
        <f t="shared" si="2"/>
        <v>1975.1893863582166</v>
      </c>
      <c r="H48" s="159">
        <f t="shared" si="3"/>
        <v>1973.2908142697013</v>
      </c>
      <c r="I48" s="164">
        <v>1973.2908142697013</v>
      </c>
      <c r="J48" s="160">
        <f t="shared" si="4"/>
        <v>1.8985720885152111</v>
      </c>
      <c r="K48" s="164">
        <v>1.8985720885152111</v>
      </c>
      <c r="L48" s="161">
        <f t="shared" si="5"/>
        <v>1975.1893863582166</v>
      </c>
      <c r="M48" s="160">
        <f t="shared" si="6"/>
        <v>0</v>
      </c>
      <c r="N48" s="164">
        <v>0</v>
      </c>
      <c r="O48" s="162">
        <f t="shared" si="7"/>
        <v>53497.847000000009</v>
      </c>
      <c r="P48" s="161">
        <v>10482.575000000001</v>
      </c>
      <c r="Q48" s="161">
        <v>43015.272000000004</v>
      </c>
      <c r="R48" s="161">
        <f t="shared" si="8"/>
        <v>1434.6088999999999</v>
      </c>
      <c r="S48" s="160">
        <f t="shared" si="9"/>
        <v>1434.3822399999999</v>
      </c>
      <c r="T48" s="164">
        <v>1078.0162399999999</v>
      </c>
      <c r="U48" s="42">
        <v>356.36599999999999</v>
      </c>
      <c r="V48" s="160">
        <f t="shared" si="10"/>
        <v>0.22666</v>
      </c>
      <c r="W48" s="164">
        <v>0.22666</v>
      </c>
      <c r="X48" s="42">
        <v>0</v>
      </c>
      <c r="Y48" s="161">
        <f t="shared" si="11"/>
        <v>1434.6088999999999</v>
      </c>
      <c r="Z48" s="160">
        <f t="shared" si="12"/>
        <v>0</v>
      </c>
      <c r="AA48" s="164">
        <v>0</v>
      </c>
      <c r="AB48" s="42">
        <v>0</v>
      </c>
      <c r="AC48" s="163"/>
    </row>
    <row r="49" spans="1:29" s="157" customFormat="1" ht="45" x14ac:dyDescent="0.25">
      <c r="A49" s="157">
        <v>35</v>
      </c>
      <c r="B49" s="158" t="s">
        <v>143</v>
      </c>
      <c r="C49" s="36" t="s">
        <v>44</v>
      </c>
      <c r="D49" s="37" t="s">
        <v>144</v>
      </c>
      <c r="E49" s="39">
        <f t="shared" si="1"/>
        <v>0</v>
      </c>
      <c r="F49" s="44">
        <v>0</v>
      </c>
      <c r="G49" s="39">
        <f t="shared" si="2"/>
        <v>0</v>
      </c>
      <c r="H49" s="159">
        <f t="shared" si="3"/>
        <v>0</v>
      </c>
      <c r="I49" s="164">
        <v>0</v>
      </c>
      <c r="J49" s="160">
        <f t="shared" si="4"/>
        <v>0</v>
      </c>
      <c r="K49" s="164">
        <v>0</v>
      </c>
      <c r="L49" s="161">
        <f t="shared" si="5"/>
        <v>0</v>
      </c>
      <c r="M49" s="160">
        <f t="shared" si="6"/>
        <v>0</v>
      </c>
      <c r="N49" s="164">
        <v>0</v>
      </c>
      <c r="O49" s="162">
        <f t="shared" si="7"/>
        <v>0</v>
      </c>
      <c r="P49" s="161">
        <v>0</v>
      </c>
      <c r="Q49" s="161">
        <v>0</v>
      </c>
      <c r="R49" s="161">
        <f t="shared" si="8"/>
        <v>0</v>
      </c>
      <c r="S49" s="160">
        <f t="shared" si="9"/>
        <v>0</v>
      </c>
      <c r="T49" s="164">
        <v>0</v>
      </c>
      <c r="U49" s="165">
        <v>0</v>
      </c>
      <c r="V49" s="160">
        <f t="shared" si="10"/>
        <v>0</v>
      </c>
      <c r="W49" s="164">
        <v>0</v>
      </c>
      <c r="X49" s="165">
        <v>0</v>
      </c>
      <c r="Y49" s="161">
        <f t="shared" si="11"/>
        <v>0</v>
      </c>
      <c r="Z49" s="160">
        <f t="shared" si="12"/>
        <v>0</v>
      </c>
      <c r="AA49" s="164">
        <v>0</v>
      </c>
      <c r="AB49" s="165">
        <v>0</v>
      </c>
      <c r="AC49" s="163"/>
    </row>
    <row r="50" spans="1:29" s="157" customFormat="1" x14ac:dyDescent="0.25">
      <c r="A50" s="157">
        <v>36</v>
      </c>
      <c r="B50" s="158" t="s">
        <v>145</v>
      </c>
      <c r="C50" s="36" t="s">
        <v>44</v>
      </c>
      <c r="D50" s="37" t="s">
        <v>146</v>
      </c>
      <c r="E50" s="39">
        <f t="shared" si="1"/>
        <v>94338.020519999933</v>
      </c>
      <c r="F50" s="44">
        <v>94338.020519999933</v>
      </c>
      <c r="G50" s="39">
        <f t="shared" si="2"/>
        <v>1124.2916162704892</v>
      </c>
      <c r="H50" s="159">
        <f t="shared" si="3"/>
        <v>813.00519042820531</v>
      </c>
      <c r="I50" s="41">
        <v>813.00519042820531</v>
      </c>
      <c r="J50" s="160">
        <f t="shared" si="4"/>
        <v>311.28642584228396</v>
      </c>
      <c r="K50" s="41">
        <v>311.28642584228396</v>
      </c>
      <c r="L50" s="161">
        <f t="shared" si="5"/>
        <v>1124.2916162704892</v>
      </c>
      <c r="M50" s="160">
        <f t="shared" si="6"/>
        <v>0</v>
      </c>
      <c r="N50" s="41">
        <v>0</v>
      </c>
      <c r="O50" s="162">
        <f t="shared" si="7"/>
        <v>41024.949016703125</v>
      </c>
      <c r="P50" s="161">
        <v>6340.1883537029935</v>
      </c>
      <c r="Q50" s="161">
        <v>34684.760663000132</v>
      </c>
      <c r="R50" s="161">
        <f t="shared" si="8"/>
        <v>1477.229873002562</v>
      </c>
      <c r="S50" s="160">
        <f t="shared" si="9"/>
        <v>1456.175267259172</v>
      </c>
      <c r="T50" s="41">
        <v>1107.4401483371366</v>
      </c>
      <c r="U50" s="42">
        <v>348.73511892203544</v>
      </c>
      <c r="V50" s="160">
        <f t="shared" si="10"/>
        <v>21.05460574339018</v>
      </c>
      <c r="W50" s="41">
        <v>20.93178294419717</v>
      </c>
      <c r="X50" s="42">
        <v>0.1228227991930108</v>
      </c>
      <c r="Y50" s="161">
        <f t="shared" si="11"/>
        <v>1477.229873002562</v>
      </c>
      <c r="Z50" s="160">
        <f t="shared" si="12"/>
        <v>0</v>
      </c>
      <c r="AA50" s="41">
        <v>0</v>
      </c>
      <c r="AB50" s="42">
        <v>0</v>
      </c>
      <c r="AC50" s="276" t="s">
        <v>147</v>
      </c>
    </row>
    <row r="51" spans="1:29" s="157" customFormat="1" ht="15" customHeight="1" outlineLevel="1" x14ac:dyDescent="0.25">
      <c r="A51" s="157">
        <v>37</v>
      </c>
      <c r="B51" s="158" t="s">
        <v>148</v>
      </c>
      <c r="C51" s="36" t="s">
        <v>44</v>
      </c>
      <c r="D51" s="37"/>
      <c r="E51" s="39">
        <f t="shared" si="1"/>
        <v>55085.351950000011</v>
      </c>
      <c r="F51" s="44">
        <v>55085.351950000011</v>
      </c>
      <c r="G51" s="39">
        <f t="shared" si="2"/>
        <v>412.6034693457247</v>
      </c>
      <c r="H51" s="159">
        <f t="shared" si="3"/>
        <v>404.81414000000001</v>
      </c>
      <c r="I51" s="164">
        <v>404.81414000000001</v>
      </c>
      <c r="J51" s="160">
        <f t="shared" si="4"/>
        <v>7.7893293457247115</v>
      </c>
      <c r="K51" s="164">
        <v>7.7893293457247115</v>
      </c>
      <c r="L51" s="161">
        <f t="shared" si="5"/>
        <v>412.6034693457247</v>
      </c>
      <c r="M51" s="160">
        <f t="shared" si="6"/>
        <v>0</v>
      </c>
      <c r="N51" s="164">
        <v>0</v>
      </c>
      <c r="O51" s="162">
        <f t="shared" si="7"/>
        <v>29141.511560000006</v>
      </c>
      <c r="P51" s="161">
        <v>4698.2325000000001</v>
      </c>
      <c r="Q51" s="161">
        <v>24443.279060000004</v>
      </c>
      <c r="R51" s="161">
        <f t="shared" si="8"/>
        <v>974.44328999999993</v>
      </c>
      <c r="S51" s="160">
        <f t="shared" si="9"/>
        <v>974.02</v>
      </c>
      <c r="T51" s="164">
        <v>878.77</v>
      </c>
      <c r="U51" s="42">
        <v>95.25</v>
      </c>
      <c r="V51" s="160">
        <f t="shared" si="10"/>
        <v>0.42329</v>
      </c>
      <c r="W51" s="164">
        <v>0.42329</v>
      </c>
      <c r="X51" s="42">
        <v>0</v>
      </c>
      <c r="Y51" s="161">
        <f t="shared" si="11"/>
        <v>974.44328999999993</v>
      </c>
      <c r="Z51" s="160">
        <f t="shared" si="12"/>
        <v>0</v>
      </c>
      <c r="AA51" s="164">
        <v>0</v>
      </c>
      <c r="AB51" s="42">
        <v>0</v>
      </c>
      <c r="AC51" s="277"/>
    </row>
    <row r="52" spans="1:29" s="157" customFormat="1" ht="15" customHeight="1" outlineLevel="1" x14ac:dyDescent="0.25">
      <c r="A52" s="157">
        <v>45</v>
      </c>
      <c r="B52" s="158" t="s">
        <v>149</v>
      </c>
      <c r="C52" s="36" t="s">
        <v>44</v>
      </c>
      <c r="D52" s="37"/>
      <c r="E52" s="39">
        <f t="shared" si="1"/>
        <v>0</v>
      </c>
      <c r="F52" s="44">
        <v>0</v>
      </c>
      <c r="G52" s="39">
        <f t="shared" si="2"/>
        <v>0</v>
      </c>
      <c r="H52" s="159">
        <f t="shared" si="3"/>
        <v>0</v>
      </c>
      <c r="I52" s="164">
        <v>0</v>
      </c>
      <c r="J52" s="160">
        <f t="shared" si="4"/>
        <v>0</v>
      </c>
      <c r="K52" s="164">
        <v>0</v>
      </c>
      <c r="L52" s="161">
        <f t="shared" si="5"/>
        <v>0</v>
      </c>
      <c r="M52" s="160">
        <f t="shared" si="6"/>
        <v>0</v>
      </c>
      <c r="N52" s="164">
        <v>0</v>
      </c>
      <c r="O52" s="162">
        <f t="shared" si="7"/>
        <v>15</v>
      </c>
      <c r="P52" s="161">
        <v>0</v>
      </c>
      <c r="Q52" s="161">
        <v>15</v>
      </c>
      <c r="R52" s="161">
        <f t="shared" si="8"/>
        <v>0</v>
      </c>
      <c r="S52" s="160">
        <f t="shared" si="9"/>
        <v>0</v>
      </c>
      <c r="T52" s="164">
        <v>0</v>
      </c>
      <c r="U52" s="42">
        <v>0</v>
      </c>
      <c r="V52" s="160">
        <f t="shared" si="10"/>
        <v>0</v>
      </c>
      <c r="W52" s="164">
        <v>0</v>
      </c>
      <c r="X52" s="42">
        <v>0</v>
      </c>
      <c r="Y52" s="161">
        <f t="shared" si="11"/>
        <v>0</v>
      </c>
      <c r="Z52" s="160">
        <f t="shared" si="12"/>
        <v>0</v>
      </c>
      <c r="AA52" s="164">
        <v>0</v>
      </c>
      <c r="AB52" s="42">
        <v>0</v>
      </c>
      <c r="AC52" s="277"/>
    </row>
    <row r="53" spans="1:29" s="157" customFormat="1" ht="15" customHeight="1" outlineLevel="1" x14ac:dyDescent="0.25">
      <c r="A53" s="157">
        <v>46</v>
      </c>
      <c r="B53" s="158" t="s">
        <v>150</v>
      </c>
      <c r="C53" s="36" t="s">
        <v>44</v>
      </c>
      <c r="D53" s="37"/>
      <c r="E53" s="39">
        <f t="shared" ref="E53:E84" si="13">SUM(F53:F53)</f>
        <v>9097.9462899999999</v>
      </c>
      <c r="F53" s="44">
        <v>9097.9462899999999</v>
      </c>
      <c r="G53" s="39">
        <f t="shared" ref="G53:G84" si="14">H53+J53+M53</f>
        <v>329.14475832748451</v>
      </c>
      <c r="H53" s="159">
        <f t="shared" ref="H53:H84" si="15">SUM(I53:I53)</f>
        <v>86.856140000000011</v>
      </c>
      <c r="I53" s="164">
        <v>86.856140000000011</v>
      </c>
      <c r="J53" s="160">
        <f t="shared" ref="J53:J84" si="16">SUM(K53:K53)</f>
        <v>242.2886183274845</v>
      </c>
      <c r="K53" s="164">
        <v>242.2886183274845</v>
      </c>
      <c r="L53" s="161">
        <f t="shared" ref="L53:L78" si="17">J53+H53</f>
        <v>329.14475832748451</v>
      </c>
      <c r="M53" s="160">
        <f t="shared" ref="M53:M84" si="18">SUM(N53:N53)</f>
        <v>0</v>
      </c>
      <c r="N53" s="164">
        <v>0</v>
      </c>
      <c r="O53" s="162">
        <f t="shared" si="7"/>
        <v>8991.8451199999945</v>
      </c>
      <c r="P53" s="161">
        <v>127.07380000000001</v>
      </c>
      <c r="Q53" s="161">
        <v>8864.7713199999944</v>
      </c>
      <c r="R53" s="161">
        <f t="shared" si="8"/>
        <v>48.420139999999996</v>
      </c>
      <c r="S53" s="160">
        <f t="shared" si="9"/>
        <v>42.414259999999999</v>
      </c>
      <c r="T53" s="164">
        <v>35.747579999999999</v>
      </c>
      <c r="U53" s="42">
        <v>6.6666800000000004</v>
      </c>
      <c r="V53" s="160">
        <f t="shared" si="10"/>
        <v>6.0058800000000003</v>
      </c>
      <c r="W53" s="164">
        <v>6.0058800000000003</v>
      </c>
      <c r="X53" s="42">
        <v>0</v>
      </c>
      <c r="Y53" s="161">
        <f t="shared" si="11"/>
        <v>48.420139999999996</v>
      </c>
      <c r="Z53" s="160">
        <f t="shared" si="12"/>
        <v>0</v>
      </c>
      <c r="AA53" s="164">
        <v>0</v>
      </c>
      <c r="AB53" s="42">
        <v>0</v>
      </c>
      <c r="AC53" s="277"/>
    </row>
    <row r="54" spans="1:29" s="157" customFormat="1" ht="30.2" customHeight="1" outlineLevel="1" x14ac:dyDescent="0.25">
      <c r="A54" s="157">
        <v>52</v>
      </c>
      <c r="B54" s="158" t="s">
        <v>151</v>
      </c>
      <c r="C54" s="36" t="s">
        <v>44</v>
      </c>
      <c r="D54" s="37"/>
      <c r="E54" s="39">
        <f t="shared" si="13"/>
        <v>6704.976920000001</v>
      </c>
      <c r="F54" s="44">
        <v>6704.976920000001</v>
      </c>
      <c r="G54" s="39">
        <f t="shared" si="14"/>
        <v>120.49219938764809</v>
      </c>
      <c r="H54" s="159">
        <f t="shared" si="15"/>
        <v>117.42943</v>
      </c>
      <c r="I54" s="164">
        <v>117.42943</v>
      </c>
      <c r="J54" s="160">
        <f t="shared" si="16"/>
        <v>3.0627693876480926</v>
      </c>
      <c r="K54" s="164">
        <v>3.0627693876480926</v>
      </c>
      <c r="L54" s="161">
        <f t="shared" si="17"/>
        <v>120.49219938764809</v>
      </c>
      <c r="M54" s="160">
        <f t="shared" si="18"/>
        <v>0</v>
      </c>
      <c r="N54" s="164">
        <v>0</v>
      </c>
      <c r="O54" s="162">
        <f t="shared" si="7"/>
        <v>1841.8383199999998</v>
      </c>
      <c r="P54" s="161">
        <v>683.63831999999991</v>
      </c>
      <c r="Q54" s="161">
        <v>1158.1999999999998</v>
      </c>
      <c r="R54" s="161">
        <f t="shared" si="8"/>
        <v>309.95986999999997</v>
      </c>
      <c r="S54" s="160">
        <f t="shared" si="9"/>
        <v>309.89621999999997</v>
      </c>
      <c r="T54" s="164">
        <v>112.20612</v>
      </c>
      <c r="U54" s="42">
        <v>197.69009999999997</v>
      </c>
      <c r="V54" s="160">
        <f t="shared" si="10"/>
        <v>6.3649999999999998E-2</v>
      </c>
      <c r="W54" s="164">
        <v>6.3649999999999998E-2</v>
      </c>
      <c r="X54" s="42">
        <v>0</v>
      </c>
      <c r="Y54" s="161">
        <f t="shared" si="11"/>
        <v>309.95986999999997</v>
      </c>
      <c r="Z54" s="160">
        <f t="shared" si="12"/>
        <v>0</v>
      </c>
      <c r="AA54" s="164">
        <v>0</v>
      </c>
      <c r="AB54" s="42">
        <v>0</v>
      </c>
      <c r="AC54" s="277"/>
    </row>
    <row r="55" spans="1:29" s="157" customFormat="1" ht="15" customHeight="1" outlineLevel="1" x14ac:dyDescent="0.25">
      <c r="A55" s="157">
        <v>58</v>
      </c>
      <c r="B55" s="158" t="s">
        <v>152</v>
      </c>
      <c r="C55" s="36" t="s">
        <v>44</v>
      </c>
      <c r="D55" s="37"/>
      <c r="E55" s="39">
        <f t="shared" si="13"/>
        <v>51.604089999999999</v>
      </c>
      <c r="F55" s="44">
        <v>51.604089999999999</v>
      </c>
      <c r="G55" s="39">
        <f t="shared" si="14"/>
        <v>0</v>
      </c>
      <c r="H55" s="159">
        <f t="shared" si="15"/>
        <v>0</v>
      </c>
      <c r="I55" s="164">
        <v>0</v>
      </c>
      <c r="J55" s="160">
        <f t="shared" si="16"/>
        <v>0</v>
      </c>
      <c r="K55" s="164">
        <v>0</v>
      </c>
      <c r="L55" s="161">
        <f t="shared" si="17"/>
        <v>0</v>
      </c>
      <c r="M55" s="160">
        <f t="shared" si="18"/>
        <v>0</v>
      </c>
      <c r="N55" s="164">
        <v>0</v>
      </c>
      <c r="O55" s="162">
        <f t="shared" si="7"/>
        <v>243.57049000000001</v>
      </c>
      <c r="P55" s="161">
        <v>0</v>
      </c>
      <c r="Q55" s="161">
        <v>243.57049000000001</v>
      </c>
      <c r="R55" s="161">
        <f t="shared" si="8"/>
        <v>0.75043000000000004</v>
      </c>
      <c r="S55" s="160">
        <f t="shared" si="9"/>
        <v>0</v>
      </c>
      <c r="T55" s="164">
        <v>0</v>
      </c>
      <c r="U55" s="42">
        <v>0</v>
      </c>
      <c r="V55" s="160">
        <f t="shared" si="10"/>
        <v>0.75043000000000004</v>
      </c>
      <c r="W55" s="164">
        <v>0.75043000000000004</v>
      </c>
      <c r="X55" s="42">
        <v>0</v>
      </c>
      <c r="Y55" s="161">
        <f t="shared" si="11"/>
        <v>0.75043000000000004</v>
      </c>
      <c r="Z55" s="160">
        <f t="shared" si="12"/>
        <v>0</v>
      </c>
      <c r="AA55" s="164">
        <v>0</v>
      </c>
      <c r="AB55" s="42">
        <v>0</v>
      </c>
      <c r="AC55" s="277"/>
    </row>
    <row r="56" spans="1:29" s="157" customFormat="1" ht="15" customHeight="1" outlineLevel="1" x14ac:dyDescent="0.25">
      <c r="A56" s="157">
        <v>59</v>
      </c>
      <c r="B56" s="158" t="s">
        <v>153</v>
      </c>
      <c r="C56" s="36" t="s">
        <v>44</v>
      </c>
      <c r="D56" s="37"/>
      <c r="E56" s="39">
        <f t="shared" si="13"/>
        <v>1417.4449900000002</v>
      </c>
      <c r="F56" s="44">
        <v>1417.4449900000002</v>
      </c>
      <c r="G56" s="39">
        <f t="shared" si="14"/>
        <v>4.6577654456771374</v>
      </c>
      <c r="H56" s="159">
        <f t="shared" si="15"/>
        <v>0</v>
      </c>
      <c r="I56" s="164">
        <v>0</v>
      </c>
      <c r="J56" s="160">
        <f t="shared" si="16"/>
        <v>4.6577654456771374</v>
      </c>
      <c r="K56" s="164">
        <v>4.6577654456771374</v>
      </c>
      <c r="L56" s="161">
        <f t="shared" si="17"/>
        <v>4.6577654456771374</v>
      </c>
      <c r="M56" s="160">
        <f t="shared" si="18"/>
        <v>0</v>
      </c>
      <c r="N56" s="164">
        <v>0</v>
      </c>
      <c r="O56" s="162">
        <f t="shared" si="7"/>
        <v>524.10847000000001</v>
      </c>
      <c r="P56" s="161">
        <v>0</v>
      </c>
      <c r="Q56" s="161">
        <v>524.10847000000001</v>
      </c>
      <c r="R56" s="161">
        <f t="shared" si="8"/>
        <v>5.48428</v>
      </c>
      <c r="S56" s="160">
        <f t="shared" si="9"/>
        <v>0</v>
      </c>
      <c r="T56" s="164">
        <v>0</v>
      </c>
      <c r="U56" s="42">
        <v>0</v>
      </c>
      <c r="V56" s="160">
        <f t="shared" si="10"/>
        <v>5.48428</v>
      </c>
      <c r="W56" s="164">
        <v>5.48428</v>
      </c>
      <c r="X56" s="42">
        <v>0</v>
      </c>
      <c r="Y56" s="161">
        <f t="shared" si="11"/>
        <v>5.48428</v>
      </c>
      <c r="Z56" s="160">
        <f t="shared" si="12"/>
        <v>0</v>
      </c>
      <c r="AA56" s="164">
        <v>0</v>
      </c>
      <c r="AB56" s="42">
        <v>0</v>
      </c>
      <c r="AC56" s="277"/>
    </row>
    <row r="57" spans="1:29" s="157" customFormat="1" ht="15" customHeight="1" outlineLevel="1" x14ac:dyDescent="0.25">
      <c r="A57" s="157">
        <v>60</v>
      </c>
      <c r="B57" s="158" t="s">
        <v>154</v>
      </c>
      <c r="C57" s="36" t="s">
        <v>44</v>
      </c>
      <c r="D57" s="37"/>
      <c r="E57" s="39">
        <f t="shared" si="13"/>
        <v>249.07020000000006</v>
      </c>
      <c r="F57" s="44">
        <v>249.07020000000006</v>
      </c>
      <c r="G57" s="39">
        <f t="shared" si="14"/>
        <v>4.3677495645251749</v>
      </c>
      <c r="H57" s="159">
        <f t="shared" si="15"/>
        <v>1.746091357700515</v>
      </c>
      <c r="I57" s="164">
        <v>1.746091357700515</v>
      </c>
      <c r="J57" s="160">
        <f t="shared" si="16"/>
        <v>2.6216582068246601</v>
      </c>
      <c r="K57" s="164">
        <v>2.6216582068246601</v>
      </c>
      <c r="L57" s="161">
        <f t="shared" si="17"/>
        <v>4.3677495645251749</v>
      </c>
      <c r="M57" s="160">
        <f t="shared" si="18"/>
        <v>0</v>
      </c>
      <c r="N57" s="164">
        <v>0</v>
      </c>
      <c r="O57" s="162">
        <f t="shared" si="7"/>
        <v>28.78172</v>
      </c>
      <c r="P57" s="161">
        <v>28.78172</v>
      </c>
      <c r="Q57" s="161">
        <v>0</v>
      </c>
      <c r="R57" s="161">
        <f t="shared" si="8"/>
        <v>0</v>
      </c>
      <c r="S57" s="160">
        <f t="shared" si="9"/>
        <v>0</v>
      </c>
      <c r="T57" s="164">
        <v>0</v>
      </c>
      <c r="U57" s="165">
        <v>0</v>
      </c>
      <c r="V57" s="160">
        <f t="shared" si="10"/>
        <v>0</v>
      </c>
      <c r="W57" s="164">
        <v>0</v>
      </c>
      <c r="X57" s="165">
        <v>0</v>
      </c>
      <c r="Y57" s="161">
        <f t="shared" si="11"/>
        <v>0</v>
      </c>
      <c r="Z57" s="160">
        <f t="shared" si="12"/>
        <v>0</v>
      </c>
      <c r="AA57" s="164">
        <v>0</v>
      </c>
      <c r="AB57" s="165">
        <v>0</v>
      </c>
      <c r="AC57" s="277"/>
    </row>
    <row r="58" spans="1:29" s="157" customFormat="1" ht="30.2" customHeight="1" outlineLevel="1" x14ac:dyDescent="0.25">
      <c r="A58" s="157">
        <v>61</v>
      </c>
      <c r="B58" s="158" t="s">
        <v>155</v>
      </c>
      <c r="C58" s="36" t="s">
        <v>44</v>
      </c>
      <c r="D58" s="37"/>
      <c r="E58" s="39">
        <f t="shared" si="13"/>
        <v>0</v>
      </c>
      <c r="F58" s="44">
        <v>0</v>
      </c>
      <c r="G58" s="39">
        <f t="shared" si="14"/>
        <v>0</v>
      </c>
      <c r="H58" s="159">
        <f t="shared" si="15"/>
        <v>0</v>
      </c>
      <c r="I58" s="164">
        <v>0</v>
      </c>
      <c r="J58" s="160">
        <f t="shared" si="16"/>
        <v>0</v>
      </c>
      <c r="K58" s="164">
        <v>0</v>
      </c>
      <c r="L58" s="161">
        <f t="shared" si="17"/>
        <v>0</v>
      </c>
      <c r="M58" s="160">
        <f t="shared" si="18"/>
        <v>0</v>
      </c>
      <c r="N58" s="164">
        <v>0</v>
      </c>
      <c r="O58" s="162">
        <f t="shared" si="7"/>
        <v>0</v>
      </c>
      <c r="P58" s="161">
        <v>0</v>
      </c>
      <c r="Q58" s="161">
        <v>0</v>
      </c>
      <c r="R58" s="161">
        <f t="shared" si="8"/>
        <v>0</v>
      </c>
      <c r="S58" s="160">
        <f t="shared" si="9"/>
        <v>0</v>
      </c>
      <c r="T58" s="164">
        <v>0</v>
      </c>
      <c r="U58" s="165">
        <v>0</v>
      </c>
      <c r="V58" s="160">
        <f t="shared" si="10"/>
        <v>0</v>
      </c>
      <c r="W58" s="164">
        <v>0</v>
      </c>
      <c r="X58" s="165">
        <v>0</v>
      </c>
      <c r="Y58" s="161">
        <f t="shared" si="11"/>
        <v>0</v>
      </c>
      <c r="Z58" s="160">
        <f t="shared" si="12"/>
        <v>0</v>
      </c>
      <c r="AA58" s="164">
        <v>0</v>
      </c>
      <c r="AB58" s="165">
        <v>0</v>
      </c>
      <c r="AC58" s="277"/>
    </row>
    <row r="59" spans="1:29" s="157" customFormat="1" ht="45" customHeight="1" outlineLevel="1" x14ac:dyDescent="0.25">
      <c r="A59" s="157">
        <v>62</v>
      </c>
      <c r="B59" s="158" t="s">
        <v>156</v>
      </c>
      <c r="C59" s="36" t="s">
        <v>44</v>
      </c>
      <c r="D59" s="37"/>
      <c r="E59" s="39">
        <f t="shared" si="13"/>
        <v>0</v>
      </c>
      <c r="F59" s="44">
        <v>0</v>
      </c>
      <c r="G59" s="39">
        <f t="shared" si="14"/>
        <v>0</v>
      </c>
      <c r="H59" s="159">
        <f t="shared" si="15"/>
        <v>0</v>
      </c>
      <c r="I59" s="164">
        <v>0</v>
      </c>
      <c r="J59" s="160">
        <f t="shared" si="16"/>
        <v>0</v>
      </c>
      <c r="K59" s="164">
        <v>0</v>
      </c>
      <c r="L59" s="161">
        <f t="shared" si="17"/>
        <v>0</v>
      </c>
      <c r="M59" s="160">
        <f t="shared" si="18"/>
        <v>0</v>
      </c>
      <c r="N59" s="164">
        <v>0</v>
      </c>
      <c r="O59" s="162">
        <f t="shared" si="7"/>
        <v>0</v>
      </c>
      <c r="P59" s="161">
        <v>0</v>
      </c>
      <c r="Q59" s="161">
        <v>0</v>
      </c>
      <c r="R59" s="161">
        <f t="shared" si="8"/>
        <v>0</v>
      </c>
      <c r="S59" s="160">
        <f t="shared" si="9"/>
        <v>0</v>
      </c>
      <c r="T59" s="164">
        <v>0</v>
      </c>
      <c r="U59" s="165">
        <v>0</v>
      </c>
      <c r="V59" s="160">
        <f t="shared" si="10"/>
        <v>0</v>
      </c>
      <c r="W59" s="164">
        <v>0</v>
      </c>
      <c r="X59" s="165">
        <v>0</v>
      </c>
      <c r="Y59" s="161">
        <f t="shared" si="11"/>
        <v>0</v>
      </c>
      <c r="Z59" s="160">
        <f t="shared" si="12"/>
        <v>0</v>
      </c>
      <c r="AA59" s="164">
        <v>0</v>
      </c>
      <c r="AB59" s="165">
        <v>0</v>
      </c>
      <c r="AC59" s="277"/>
    </row>
    <row r="60" spans="1:29" s="157" customFormat="1" ht="15" customHeight="1" outlineLevel="1" x14ac:dyDescent="0.25">
      <c r="A60" s="157">
        <v>63</v>
      </c>
      <c r="B60" s="158" t="s">
        <v>157</v>
      </c>
      <c r="C60" s="36" t="s">
        <v>44</v>
      </c>
      <c r="D60" s="37"/>
      <c r="E60" s="39">
        <f t="shared" si="13"/>
        <v>2047.8889100000004</v>
      </c>
      <c r="F60" s="44">
        <v>2047.8889100000004</v>
      </c>
      <c r="G60" s="39">
        <f t="shared" si="14"/>
        <v>0</v>
      </c>
      <c r="H60" s="159">
        <f t="shared" si="15"/>
        <v>0</v>
      </c>
      <c r="I60" s="164">
        <v>0</v>
      </c>
      <c r="J60" s="160">
        <f t="shared" si="16"/>
        <v>0</v>
      </c>
      <c r="K60" s="164">
        <v>0</v>
      </c>
      <c r="L60" s="161">
        <f t="shared" si="17"/>
        <v>0</v>
      </c>
      <c r="M60" s="160">
        <f t="shared" si="18"/>
        <v>0</v>
      </c>
      <c r="N60" s="164">
        <v>0</v>
      </c>
      <c r="O60" s="162">
        <f t="shared" si="7"/>
        <v>6642.0893600000009</v>
      </c>
      <c r="P60" s="161">
        <v>22.752290000000002</v>
      </c>
      <c r="Q60" s="161">
        <v>6619.3370700000005</v>
      </c>
      <c r="R60" s="161">
        <f t="shared" si="8"/>
        <v>0</v>
      </c>
      <c r="S60" s="160">
        <f t="shared" si="9"/>
        <v>0</v>
      </c>
      <c r="T60" s="164">
        <v>0</v>
      </c>
      <c r="U60" s="42">
        <v>0</v>
      </c>
      <c r="V60" s="160">
        <f t="shared" si="10"/>
        <v>0</v>
      </c>
      <c r="W60" s="164">
        <v>0</v>
      </c>
      <c r="X60" s="42">
        <v>0</v>
      </c>
      <c r="Y60" s="161">
        <f t="shared" si="11"/>
        <v>0</v>
      </c>
      <c r="Z60" s="160">
        <f t="shared" si="12"/>
        <v>0</v>
      </c>
      <c r="AA60" s="164">
        <v>0</v>
      </c>
      <c r="AB60" s="42">
        <v>0</v>
      </c>
      <c r="AC60" s="277"/>
    </row>
    <row r="61" spans="1:29" s="157" customFormat="1" ht="15" customHeight="1" outlineLevel="1" x14ac:dyDescent="0.25">
      <c r="A61" s="157">
        <v>66</v>
      </c>
      <c r="B61" s="158" t="s">
        <v>158</v>
      </c>
      <c r="C61" s="36" t="s">
        <v>44</v>
      </c>
      <c r="D61" s="37"/>
      <c r="E61" s="39">
        <f t="shared" si="13"/>
        <v>19683.73716999996</v>
      </c>
      <c r="F61" s="44">
        <v>19683.73716999996</v>
      </c>
      <c r="G61" s="39">
        <f t="shared" si="14"/>
        <v>253.0256741994296</v>
      </c>
      <c r="H61" s="159">
        <f t="shared" si="15"/>
        <v>202.15938907050472</v>
      </c>
      <c r="I61" s="41">
        <v>202.15938907050472</v>
      </c>
      <c r="J61" s="160">
        <f t="shared" si="16"/>
        <v>50.866285128924886</v>
      </c>
      <c r="K61" s="41">
        <v>50.866285128924886</v>
      </c>
      <c r="L61" s="161">
        <f t="shared" si="17"/>
        <v>253.0256741994296</v>
      </c>
      <c r="M61" s="160">
        <f t="shared" si="18"/>
        <v>0</v>
      </c>
      <c r="N61" s="41">
        <v>0</v>
      </c>
      <c r="O61" s="162">
        <f t="shared" si="7"/>
        <v>-6403.1758242713222</v>
      </c>
      <c r="P61" s="161">
        <v>780.3299227285429</v>
      </c>
      <c r="Q61" s="161">
        <v>-7183.5057469998646</v>
      </c>
      <c r="R61" s="161">
        <f t="shared" si="8"/>
        <v>138.17186300256219</v>
      </c>
      <c r="S61" s="160">
        <f t="shared" si="9"/>
        <v>129.84478725917202</v>
      </c>
      <c r="T61" s="41">
        <v>80.716448337136569</v>
      </c>
      <c r="U61" s="42">
        <v>49.128338922035454</v>
      </c>
      <c r="V61" s="160">
        <f t="shared" si="10"/>
        <v>8.3270757433901821</v>
      </c>
      <c r="W61" s="41">
        <v>8.2042529441971705</v>
      </c>
      <c r="X61" s="42">
        <v>0.1228227991930108</v>
      </c>
      <c r="Y61" s="161">
        <f t="shared" si="11"/>
        <v>138.17186300256219</v>
      </c>
      <c r="Z61" s="160">
        <f t="shared" si="12"/>
        <v>0</v>
      </c>
      <c r="AA61" s="41">
        <v>0</v>
      </c>
      <c r="AB61" s="42">
        <v>0</v>
      </c>
      <c r="AC61" s="278"/>
    </row>
    <row r="62" spans="1:29" s="148" customFormat="1" ht="57" x14ac:dyDescent="0.2">
      <c r="A62" s="148">
        <f t="shared" ref="A62:A95" si="19">A61+1</f>
        <v>67</v>
      </c>
      <c r="B62" s="149" t="s">
        <v>159</v>
      </c>
      <c r="C62" s="201" t="s">
        <v>44</v>
      </c>
      <c r="D62" s="202" t="s">
        <v>160</v>
      </c>
      <c r="E62" s="67">
        <f t="shared" si="13"/>
        <v>18935.008494000002</v>
      </c>
      <c r="F62" s="152">
        <v>18935.008494000002</v>
      </c>
      <c r="G62" s="38">
        <f t="shared" si="14"/>
        <v>133.46101269730036</v>
      </c>
      <c r="H62" s="203">
        <f t="shared" si="15"/>
        <v>99.37625404206058</v>
      </c>
      <c r="I62" s="204">
        <v>99.37625404206058</v>
      </c>
      <c r="J62" s="206">
        <f t="shared" si="16"/>
        <v>34.084758655239767</v>
      </c>
      <c r="K62" s="204">
        <v>34.084758655239767</v>
      </c>
      <c r="L62" s="155">
        <f t="shared" si="17"/>
        <v>133.46101269730036</v>
      </c>
      <c r="M62" s="206">
        <f t="shared" si="18"/>
        <v>0</v>
      </c>
      <c r="N62" s="204">
        <v>0</v>
      </c>
      <c r="O62" s="207">
        <f t="shared" si="7"/>
        <v>879651.31823726953</v>
      </c>
      <c r="P62" s="155">
        <v>479.67560997752474</v>
      </c>
      <c r="Q62" s="155">
        <v>879171.64262729196</v>
      </c>
      <c r="R62" s="155">
        <f t="shared" si="8"/>
        <v>132.82820798044582</v>
      </c>
      <c r="S62" s="206">
        <f t="shared" si="9"/>
        <v>92.755224362960902</v>
      </c>
      <c r="T62" s="204">
        <v>77.126561429906701</v>
      </c>
      <c r="U62" s="205">
        <v>15.628662933054207</v>
      </c>
      <c r="V62" s="206">
        <f t="shared" si="10"/>
        <v>40.072983617484937</v>
      </c>
      <c r="W62" s="204">
        <v>39.744609273022924</v>
      </c>
      <c r="X62" s="205">
        <v>0.32837434446201635</v>
      </c>
      <c r="Y62" s="155">
        <f t="shared" si="11"/>
        <v>132.82820798044582</v>
      </c>
      <c r="Z62" s="206">
        <f t="shared" si="12"/>
        <v>0</v>
      </c>
      <c r="AA62" s="204">
        <v>0</v>
      </c>
      <c r="AB62" s="205">
        <v>0</v>
      </c>
      <c r="AC62" s="66"/>
    </row>
    <row r="63" spans="1:29" s="157" customFormat="1" ht="30" x14ac:dyDescent="0.25">
      <c r="A63" s="157">
        <f t="shared" si="19"/>
        <v>68</v>
      </c>
      <c r="B63" s="158" t="s">
        <v>161</v>
      </c>
      <c r="C63" s="196" t="s">
        <v>44</v>
      </c>
      <c r="D63" s="197" t="s">
        <v>162</v>
      </c>
      <c r="E63" s="56">
        <f t="shared" si="13"/>
        <v>0</v>
      </c>
      <c r="F63" s="44">
        <v>0</v>
      </c>
      <c r="G63" s="161">
        <f t="shared" si="14"/>
        <v>0</v>
      </c>
      <c r="H63" s="198">
        <f t="shared" si="15"/>
        <v>0</v>
      </c>
      <c r="I63" s="164">
        <v>0</v>
      </c>
      <c r="J63" s="199">
        <f t="shared" si="16"/>
        <v>0</v>
      </c>
      <c r="K63" s="164">
        <v>0</v>
      </c>
      <c r="L63" s="161">
        <f t="shared" si="17"/>
        <v>0</v>
      </c>
      <c r="M63" s="199">
        <f t="shared" si="18"/>
        <v>0</v>
      </c>
      <c r="N63" s="164">
        <v>0</v>
      </c>
      <c r="O63" s="200">
        <f t="shared" si="7"/>
        <v>0</v>
      </c>
      <c r="P63" s="161">
        <v>0</v>
      </c>
      <c r="Q63" s="161">
        <v>0</v>
      </c>
      <c r="R63" s="161">
        <f t="shared" si="8"/>
        <v>0</v>
      </c>
      <c r="S63" s="199">
        <f t="shared" si="9"/>
        <v>0</v>
      </c>
      <c r="T63" s="164">
        <v>0</v>
      </c>
      <c r="U63" s="165">
        <v>0</v>
      </c>
      <c r="V63" s="199">
        <f t="shared" si="10"/>
        <v>0</v>
      </c>
      <c r="W63" s="164">
        <v>0</v>
      </c>
      <c r="X63" s="165">
        <v>0</v>
      </c>
      <c r="Y63" s="161">
        <f t="shared" si="11"/>
        <v>0</v>
      </c>
      <c r="Z63" s="199">
        <f t="shared" si="12"/>
        <v>0</v>
      </c>
      <c r="AA63" s="164">
        <v>0</v>
      </c>
      <c r="AB63" s="165">
        <v>0</v>
      </c>
      <c r="AC63" s="163"/>
    </row>
    <row r="64" spans="1:29" s="157" customFormat="1" x14ac:dyDescent="0.25">
      <c r="A64" s="157">
        <f t="shared" si="19"/>
        <v>69</v>
      </c>
      <c r="B64" s="158" t="s">
        <v>163</v>
      </c>
      <c r="C64" s="196" t="s">
        <v>44</v>
      </c>
      <c r="D64" s="197" t="s">
        <v>164</v>
      </c>
      <c r="E64" s="56">
        <f t="shared" si="13"/>
        <v>0</v>
      </c>
      <c r="F64" s="44">
        <v>0</v>
      </c>
      <c r="G64" s="39">
        <f t="shared" si="14"/>
        <v>0</v>
      </c>
      <c r="H64" s="198">
        <f t="shared" si="15"/>
        <v>0</v>
      </c>
      <c r="I64" s="164">
        <v>0</v>
      </c>
      <c r="J64" s="199">
        <f t="shared" si="16"/>
        <v>0</v>
      </c>
      <c r="K64" s="164">
        <v>0</v>
      </c>
      <c r="L64" s="161">
        <f t="shared" si="17"/>
        <v>0</v>
      </c>
      <c r="M64" s="199">
        <f t="shared" si="18"/>
        <v>0</v>
      </c>
      <c r="N64" s="164">
        <v>0</v>
      </c>
      <c r="O64" s="200">
        <f t="shared" si="7"/>
        <v>865960.63239729195</v>
      </c>
      <c r="P64" s="161">
        <v>0</v>
      </c>
      <c r="Q64" s="161">
        <v>865960.63239729195</v>
      </c>
      <c r="R64" s="161">
        <f t="shared" si="8"/>
        <v>0</v>
      </c>
      <c r="S64" s="199">
        <f t="shared" si="9"/>
        <v>0</v>
      </c>
      <c r="T64" s="164">
        <v>0</v>
      </c>
      <c r="U64" s="165">
        <v>0</v>
      </c>
      <c r="V64" s="199">
        <f t="shared" si="10"/>
        <v>0</v>
      </c>
      <c r="W64" s="164">
        <v>0</v>
      </c>
      <c r="X64" s="165">
        <v>0</v>
      </c>
      <c r="Y64" s="161">
        <f t="shared" si="11"/>
        <v>0</v>
      </c>
      <c r="Z64" s="199">
        <f t="shared" si="12"/>
        <v>0</v>
      </c>
      <c r="AA64" s="164">
        <v>0</v>
      </c>
      <c r="AB64" s="165">
        <v>0</v>
      </c>
      <c r="AC64" s="163"/>
    </row>
    <row r="65" spans="1:29" s="157" customFormat="1" ht="30" x14ac:dyDescent="0.25">
      <c r="A65" s="157">
        <f t="shared" si="19"/>
        <v>70</v>
      </c>
      <c r="B65" s="158" t="s">
        <v>165</v>
      </c>
      <c r="C65" s="196" t="s">
        <v>44</v>
      </c>
      <c r="D65" s="197" t="s">
        <v>166</v>
      </c>
      <c r="E65" s="56">
        <f t="shared" si="13"/>
        <v>0</v>
      </c>
      <c r="F65" s="44">
        <v>0</v>
      </c>
      <c r="G65" s="39">
        <f t="shared" si="14"/>
        <v>0</v>
      </c>
      <c r="H65" s="198">
        <f t="shared" si="15"/>
        <v>0</v>
      </c>
      <c r="I65" s="164">
        <v>0</v>
      </c>
      <c r="J65" s="199">
        <f t="shared" si="16"/>
        <v>0</v>
      </c>
      <c r="K65" s="164">
        <v>0</v>
      </c>
      <c r="L65" s="161">
        <f t="shared" si="17"/>
        <v>0</v>
      </c>
      <c r="M65" s="199">
        <f t="shared" si="18"/>
        <v>0</v>
      </c>
      <c r="N65" s="164">
        <v>0</v>
      </c>
      <c r="O65" s="200">
        <f t="shared" si="7"/>
        <v>0</v>
      </c>
      <c r="P65" s="161">
        <v>0</v>
      </c>
      <c r="Q65" s="161">
        <v>0</v>
      </c>
      <c r="R65" s="161">
        <f t="shared" si="8"/>
        <v>0</v>
      </c>
      <c r="S65" s="199">
        <f t="shared" si="9"/>
        <v>0</v>
      </c>
      <c r="T65" s="164">
        <v>0</v>
      </c>
      <c r="U65" s="165">
        <v>0</v>
      </c>
      <c r="V65" s="199">
        <f t="shared" si="10"/>
        <v>0</v>
      </c>
      <c r="W65" s="164">
        <v>0</v>
      </c>
      <c r="X65" s="165">
        <v>0</v>
      </c>
      <c r="Y65" s="161">
        <f t="shared" si="11"/>
        <v>0</v>
      </c>
      <c r="Z65" s="199">
        <f t="shared" si="12"/>
        <v>0</v>
      </c>
      <c r="AA65" s="164">
        <v>0</v>
      </c>
      <c r="AB65" s="165">
        <v>0</v>
      </c>
      <c r="AC65" s="163"/>
    </row>
    <row r="66" spans="1:29" s="157" customFormat="1" x14ac:dyDescent="0.25">
      <c r="A66" s="157">
        <f t="shared" si="19"/>
        <v>71</v>
      </c>
      <c r="B66" s="158" t="s">
        <v>167</v>
      </c>
      <c r="C66" s="196" t="s">
        <v>44</v>
      </c>
      <c r="D66" s="197" t="s">
        <v>168</v>
      </c>
      <c r="E66" s="56">
        <f t="shared" si="13"/>
        <v>18935.008494000002</v>
      </c>
      <c r="F66" s="44">
        <v>18935.008494000002</v>
      </c>
      <c r="G66" s="39">
        <f t="shared" si="14"/>
        <v>133.46101269730036</v>
      </c>
      <c r="H66" s="198">
        <f t="shared" si="15"/>
        <v>99.37625404206058</v>
      </c>
      <c r="I66" s="164">
        <v>99.37625404206058</v>
      </c>
      <c r="J66" s="199">
        <f t="shared" si="16"/>
        <v>34.084758655239767</v>
      </c>
      <c r="K66" s="164">
        <v>34.084758655239767</v>
      </c>
      <c r="L66" s="161">
        <f t="shared" si="17"/>
        <v>133.46101269730036</v>
      </c>
      <c r="M66" s="199">
        <f t="shared" si="18"/>
        <v>0</v>
      </c>
      <c r="N66" s="164">
        <v>0</v>
      </c>
      <c r="O66" s="200">
        <f t="shared" si="7"/>
        <v>13690.685839977526</v>
      </c>
      <c r="P66" s="161">
        <v>479.67560997752474</v>
      </c>
      <c r="Q66" s="161">
        <v>13211.010230000002</v>
      </c>
      <c r="R66" s="161">
        <f t="shared" si="8"/>
        <v>132.82820798044582</v>
      </c>
      <c r="S66" s="199">
        <f t="shared" si="9"/>
        <v>92.755224362960902</v>
      </c>
      <c r="T66" s="164">
        <v>77.126561429906701</v>
      </c>
      <c r="U66" s="165">
        <v>15.628662933054207</v>
      </c>
      <c r="V66" s="199">
        <f t="shared" si="10"/>
        <v>40.072983617484937</v>
      </c>
      <c r="W66" s="164">
        <v>39.744609273022924</v>
      </c>
      <c r="X66" s="165">
        <v>0.32837434446201635</v>
      </c>
      <c r="Y66" s="161">
        <f t="shared" si="11"/>
        <v>132.82820798044582</v>
      </c>
      <c r="Z66" s="199">
        <f t="shared" si="12"/>
        <v>0</v>
      </c>
      <c r="AA66" s="164">
        <v>0</v>
      </c>
      <c r="AB66" s="165">
        <v>0</v>
      </c>
      <c r="AC66" s="163"/>
    </row>
    <row r="67" spans="1:29" s="157" customFormat="1" ht="19.149999999999999" customHeight="1" x14ac:dyDescent="0.25">
      <c r="A67" s="157">
        <f t="shared" si="19"/>
        <v>72</v>
      </c>
      <c r="B67" s="208" t="s">
        <v>169</v>
      </c>
      <c r="C67" s="196" t="s">
        <v>44</v>
      </c>
      <c r="D67" s="197" t="s">
        <v>170</v>
      </c>
      <c r="E67" s="56">
        <f t="shared" si="13"/>
        <v>0</v>
      </c>
      <c r="F67" s="44">
        <v>0</v>
      </c>
      <c r="G67" s="39">
        <f t="shared" si="14"/>
        <v>0</v>
      </c>
      <c r="H67" s="198">
        <f t="shared" si="15"/>
        <v>0</v>
      </c>
      <c r="I67" s="164">
        <v>0</v>
      </c>
      <c r="J67" s="199">
        <f t="shared" si="16"/>
        <v>0</v>
      </c>
      <c r="K67" s="164">
        <v>0</v>
      </c>
      <c r="L67" s="161">
        <f t="shared" si="17"/>
        <v>0</v>
      </c>
      <c r="M67" s="199">
        <f t="shared" si="18"/>
        <v>0</v>
      </c>
      <c r="N67" s="164">
        <v>0</v>
      </c>
      <c r="O67" s="200">
        <f t="shared" si="7"/>
        <v>0</v>
      </c>
      <c r="P67" s="161">
        <v>0</v>
      </c>
      <c r="Q67" s="161">
        <v>0</v>
      </c>
      <c r="R67" s="161">
        <f t="shared" si="8"/>
        <v>0</v>
      </c>
      <c r="S67" s="199">
        <f t="shared" si="9"/>
        <v>0</v>
      </c>
      <c r="T67" s="164">
        <v>0</v>
      </c>
      <c r="U67" s="165">
        <v>0</v>
      </c>
      <c r="V67" s="199">
        <f t="shared" si="10"/>
        <v>0</v>
      </c>
      <c r="W67" s="164">
        <v>0</v>
      </c>
      <c r="X67" s="165">
        <v>0</v>
      </c>
      <c r="Y67" s="161">
        <f t="shared" si="11"/>
        <v>0</v>
      </c>
      <c r="Z67" s="199">
        <f t="shared" si="12"/>
        <v>0</v>
      </c>
      <c r="AA67" s="164">
        <v>0</v>
      </c>
      <c r="AB67" s="165">
        <v>0</v>
      </c>
      <c r="AC67" s="163"/>
    </row>
    <row r="68" spans="1:29" s="157" customFormat="1" x14ac:dyDescent="0.25">
      <c r="A68" s="157">
        <f t="shared" si="19"/>
        <v>73</v>
      </c>
      <c r="B68" s="158" t="s">
        <v>171</v>
      </c>
      <c r="C68" s="196" t="s">
        <v>44</v>
      </c>
      <c r="D68" s="197" t="s">
        <v>172</v>
      </c>
      <c r="E68" s="56">
        <f t="shared" si="13"/>
        <v>491601.81099999999</v>
      </c>
      <c r="F68" s="44">
        <v>491601.81099999999</v>
      </c>
      <c r="G68" s="39">
        <f t="shared" si="14"/>
        <v>4424.4162990000004</v>
      </c>
      <c r="H68" s="198">
        <f t="shared" si="15"/>
        <v>-766.0431725654671</v>
      </c>
      <c r="I68" s="164">
        <v>-766.0431725654671</v>
      </c>
      <c r="J68" s="199">
        <f t="shared" si="16"/>
        <v>5190.4594715654675</v>
      </c>
      <c r="K68" s="164">
        <v>5190.4594715654675</v>
      </c>
      <c r="L68" s="161">
        <f t="shared" si="17"/>
        <v>4424.4162990000004</v>
      </c>
      <c r="M68" s="199">
        <f t="shared" si="18"/>
        <v>0</v>
      </c>
      <c r="N68" s="164">
        <v>0</v>
      </c>
      <c r="O68" s="200">
        <f t="shared" si="7"/>
        <v>233715.98372202044</v>
      </c>
      <c r="P68" s="161">
        <v>10296.721722020442</v>
      </c>
      <c r="Q68" s="161">
        <v>223419.26199999999</v>
      </c>
      <c r="R68" s="161">
        <f t="shared" si="8"/>
        <v>2497.5095207800005</v>
      </c>
      <c r="S68" s="199">
        <f t="shared" si="9"/>
        <v>-8600.2159573653953</v>
      </c>
      <c r="T68" s="164">
        <v>-8897.2681894853959</v>
      </c>
      <c r="U68" s="165">
        <v>297.05223212000004</v>
      </c>
      <c r="V68" s="199">
        <f t="shared" si="10"/>
        <v>11097.725478145396</v>
      </c>
      <c r="W68" s="164">
        <v>11096.925478145396</v>
      </c>
      <c r="X68" s="165">
        <v>0.8</v>
      </c>
      <c r="Y68" s="161">
        <f t="shared" si="11"/>
        <v>2497.5095207800005</v>
      </c>
      <c r="Z68" s="199">
        <f t="shared" si="12"/>
        <v>0</v>
      </c>
      <c r="AA68" s="164">
        <v>0</v>
      </c>
      <c r="AB68" s="165">
        <v>0</v>
      </c>
      <c r="AC68" s="163"/>
    </row>
    <row r="69" spans="1:29" s="148" customFormat="1" x14ac:dyDescent="0.25">
      <c r="A69" s="148">
        <f t="shared" si="19"/>
        <v>74</v>
      </c>
      <c r="B69" s="201" t="s">
        <v>173</v>
      </c>
      <c r="C69" s="209"/>
      <c r="D69" s="209"/>
      <c r="E69" s="210">
        <f t="shared" si="13"/>
        <v>26607.63531259324</v>
      </c>
      <c r="F69" s="211">
        <v>26607.63531259324</v>
      </c>
      <c r="G69" s="210">
        <f t="shared" si="14"/>
        <v>0</v>
      </c>
      <c r="H69" s="212">
        <f t="shared" si="15"/>
        <v>0</v>
      </c>
      <c r="I69" s="213">
        <v>0</v>
      </c>
      <c r="J69" s="61">
        <f t="shared" si="16"/>
        <v>0</v>
      </c>
      <c r="K69" s="213">
        <v>0</v>
      </c>
      <c r="L69" s="210">
        <f t="shared" si="17"/>
        <v>0</v>
      </c>
      <c r="M69" s="61">
        <f t="shared" si="18"/>
        <v>0</v>
      </c>
      <c r="N69" s="213">
        <v>0</v>
      </c>
      <c r="O69" s="215">
        <f t="shared" si="7"/>
        <v>127023.33162899069</v>
      </c>
      <c r="P69" s="210">
        <v>127023.33162899069</v>
      </c>
      <c r="Q69" s="210">
        <v>0</v>
      </c>
      <c r="R69" s="210">
        <f t="shared" si="8"/>
        <v>8019</v>
      </c>
      <c r="S69" s="61">
        <f t="shared" si="9"/>
        <v>7999</v>
      </c>
      <c r="T69" s="213">
        <v>0</v>
      </c>
      <c r="U69" s="214">
        <v>7999</v>
      </c>
      <c r="V69" s="61">
        <f t="shared" si="10"/>
        <v>20</v>
      </c>
      <c r="W69" s="213">
        <v>0</v>
      </c>
      <c r="X69" s="214">
        <v>20</v>
      </c>
      <c r="Y69" s="210">
        <f t="shared" si="11"/>
        <v>8019</v>
      </c>
      <c r="Z69" s="61">
        <f t="shared" si="12"/>
        <v>0</v>
      </c>
      <c r="AA69" s="213">
        <v>0</v>
      </c>
      <c r="AB69" s="214">
        <v>0</v>
      </c>
      <c r="AC69" s="52"/>
    </row>
    <row r="70" spans="1:29" s="157" customFormat="1" x14ac:dyDescent="0.25">
      <c r="A70" s="157">
        <f t="shared" si="19"/>
        <v>75</v>
      </c>
      <c r="B70" s="158" t="s">
        <v>174</v>
      </c>
      <c r="C70" s="36" t="s">
        <v>44</v>
      </c>
      <c r="D70" s="37" t="s">
        <v>175</v>
      </c>
      <c r="E70" s="39">
        <f t="shared" si="13"/>
        <v>24239.071900000003</v>
      </c>
      <c r="F70" s="44">
        <v>24239.071900000003</v>
      </c>
      <c r="G70" s="39">
        <f t="shared" si="14"/>
        <v>0</v>
      </c>
      <c r="H70" s="159">
        <f t="shared" si="15"/>
        <v>0</v>
      </c>
      <c r="I70" s="164">
        <v>0</v>
      </c>
      <c r="J70" s="160">
        <f t="shared" si="16"/>
        <v>0</v>
      </c>
      <c r="K70" s="164">
        <v>0</v>
      </c>
      <c r="L70" s="161">
        <f t="shared" si="17"/>
        <v>0</v>
      </c>
      <c r="M70" s="160">
        <f t="shared" si="18"/>
        <v>0</v>
      </c>
      <c r="N70" s="164">
        <v>0</v>
      </c>
      <c r="O70" s="162">
        <f t="shared" si="7"/>
        <v>1320861.1297511829</v>
      </c>
      <c r="P70" s="161">
        <v>110434.23095000001</v>
      </c>
      <c r="Q70" s="161">
        <v>1210426.8988011829</v>
      </c>
      <c r="R70" s="161">
        <f t="shared" si="8"/>
        <v>6971</v>
      </c>
      <c r="S70" s="160">
        <f t="shared" si="9"/>
        <v>6954</v>
      </c>
      <c r="T70" s="164">
        <v>0</v>
      </c>
      <c r="U70" s="165">
        <v>6954</v>
      </c>
      <c r="V70" s="160">
        <f t="shared" si="10"/>
        <v>17</v>
      </c>
      <c r="W70" s="164">
        <v>0</v>
      </c>
      <c r="X70" s="165">
        <v>17</v>
      </c>
      <c r="Y70" s="161">
        <f t="shared" si="11"/>
        <v>6971</v>
      </c>
      <c r="Z70" s="160">
        <f t="shared" si="12"/>
        <v>0</v>
      </c>
      <c r="AA70" s="164">
        <v>0</v>
      </c>
      <c r="AB70" s="165">
        <v>0</v>
      </c>
      <c r="AC70" s="163"/>
    </row>
    <row r="71" spans="1:29" s="157" customFormat="1" x14ac:dyDescent="0.25">
      <c r="A71" s="157">
        <f t="shared" si="19"/>
        <v>76</v>
      </c>
      <c r="B71" s="158" t="s">
        <v>176</v>
      </c>
      <c r="C71" s="36" t="s">
        <v>44</v>
      </c>
      <c r="D71" s="37" t="s">
        <v>177</v>
      </c>
      <c r="E71" s="39">
        <f t="shared" si="13"/>
        <v>2368.5634125932384</v>
      </c>
      <c r="F71" s="44">
        <v>2368.5634125932384</v>
      </c>
      <c r="G71" s="39">
        <f t="shared" si="14"/>
        <v>0</v>
      </c>
      <c r="H71" s="159">
        <f t="shared" si="15"/>
        <v>0</v>
      </c>
      <c r="I71" s="164">
        <v>0</v>
      </c>
      <c r="J71" s="160">
        <f t="shared" si="16"/>
        <v>0</v>
      </c>
      <c r="K71" s="164">
        <v>0</v>
      </c>
      <c r="L71" s="161">
        <f t="shared" si="17"/>
        <v>0</v>
      </c>
      <c r="M71" s="160">
        <f t="shared" si="18"/>
        <v>0</v>
      </c>
      <c r="N71" s="164">
        <v>0</v>
      </c>
      <c r="O71" s="162">
        <f t="shared" si="7"/>
        <v>119172.44703899069</v>
      </c>
      <c r="P71" s="161">
        <v>16589.100678990697</v>
      </c>
      <c r="Q71" s="161">
        <v>102583.34636</v>
      </c>
      <c r="R71" s="161">
        <f t="shared" si="8"/>
        <v>1048</v>
      </c>
      <c r="S71" s="160">
        <f t="shared" si="9"/>
        <v>1045</v>
      </c>
      <c r="T71" s="164">
        <v>0</v>
      </c>
      <c r="U71" s="165">
        <v>1045</v>
      </c>
      <c r="V71" s="160">
        <f t="shared" si="10"/>
        <v>3</v>
      </c>
      <c r="W71" s="164">
        <v>0</v>
      </c>
      <c r="X71" s="165">
        <v>3</v>
      </c>
      <c r="Y71" s="161">
        <f t="shared" si="11"/>
        <v>1048</v>
      </c>
      <c r="Z71" s="160">
        <f t="shared" si="12"/>
        <v>0</v>
      </c>
      <c r="AA71" s="164">
        <v>0</v>
      </c>
      <c r="AB71" s="165">
        <v>0</v>
      </c>
      <c r="AC71" s="163"/>
    </row>
    <row r="72" spans="1:29" s="157" customFormat="1" ht="75" x14ac:dyDescent="0.25">
      <c r="A72" s="157">
        <f t="shared" si="19"/>
        <v>77</v>
      </c>
      <c r="B72" s="158" t="s">
        <v>178</v>
      </c>
      <c r="C72" s="196" t="s">
        <v>44</v>
      </c>
      <c r="D72" s="197" t="s">
        <v>179</v>
      </c>
      <c r="E72" s="56">
        <f t="shared" si="13"/>
        <v>2323756.5360500002</v>
      </c>
      <c r="F72" s="44">
        <v>2323756.5360500002</v>
      </c>
      <c r="G72" s="39">
        <f t="shared" si="14"/>
        <v>19657.389719999999</v>
      </c>
      <c r="H72" s="198">
        <f t="shared" si="15"/>
        <v>0</v>
      </c>
      <c r="I72" s="164">
        <v>0</v>
      </c>
      <c r="J72" s="199">
        <f t="shared" si="16"/>
        <v>19657.389719999999</v>
      </c>
      <c r="K72" s="164">
        <v>19657.389719999999</v>
      </c>
      <c r="L72" s="161">
        <f t="shared" si="17"/>
        <v>19657.389719999999</v>
      </c>
      <c r="M72" s="199">
        <f t="shared" si="18"/>
        <v>0</v>
      </c>
      <c r="N72" s="164">
        <v>0</v>
      </c>
      <c r="O72" s="200">
        <f t="shared" si="7"/>
        <v>1293731.8056100002</v>
      </c>
      <c r="P72" s="161">
        <v>130121.04683000002</v>
      </c>
      <c r="Q72" s="161">
        <v>1163610.75878</v>
      </c>
      <c r="R72" s="161">
        <f t="shared" si="8"/>
        <v>53301.297399999989</v>
      </c>
      <c r="S72" s="199">
        <f t="shared" si="9"/>
        <v>53301.297399999989</v>
      </c>
      <c r="T72" s="164">
        <v>52400.69739999999</v>
      </c>
      <c r="U72" s="165">
        <v>900.6</v>
      </c>
      <c r="V72" s="199">
        <f t="shared" si="10"/>
        <v>0</v>
      </c>
      <c r="W72" s="164">
        <v>0</v>
      </c>
      <c r="X72" s="165">
        <v>0</v>
      </c>
      <c r="Y72" s="161">
        <f t="shared" si="11"/>
        <v>53301.297399999989</v>
      </c>
      <c r="Z72" s="199">
        <f t="shared" si="12"/>
        <v>0</v>
      </c>
      <c r="AA72" s="164">
        <v>0</v>
      </c>
      <c r="AB72" s="165">
        <v>0</v>
      </c>
      <c r="AC72" s="163"/>
    </row>
    <row r="73" spans="1:29" s="157" customFormat="1" ht="45" x14ac:dyDescent="0.25">
      <c r="A73" s="157">
        <f t="shared" si="19"/>
        <v>78</v>
      </c>
      <c r="B73" s="158" t="s">
        <v>180</v>
      </c>
      <c r="C73" s="36" t="s">
        <v>44</v>
      </c>
      <c r="D73" s="37" t="s">
        <v>181</v>
      </c>
      <c r="E73" s="39">
        <f t="shared" si="13"/>
        <v>129545.09482999997</v>
      </c>
      <c r="F73" s="44">
        <v>129545.09482999997</v>
      </c>
      <c r="G73" s="39">
        <f t="shared" si="14"/>
        <v>665.15449601336832</v>
      </c>
      <c r="H73" s="159">
        <f t="shared" si="15"/>
        <v>661.28922999999998</v>
      </c>
      <c r="I73" s="164">
        <v>661.28922999999998</v>
      </c>
      <c r="J73" s="160">
        <f t="shared" si="16"/>
        <v>3.8652660133683536</v>
      </c>
      <c r="K73" s="164">
        <v>3.8652660133683536</v>
      </c>
      <c r="L73" s="161">
        <f t="shared" si="17"/>
        <v>665.15449601336832</v>
      </c>
      <c r="M73" s="160">
        <f t="shared" si="18"/>
        <v>0</v>
      </c>
      <c r="N73" s="164">
        <v>0</v>
      </c>
      <c r="O73" s="162">
        <f t="shared" si="7"/>
        <v>155932.44632000002</v>
      </c>
      <c r="P73" s="161">
        <v>535.05818999999997</v>
      </c>
      <c r="Q73" s="161">
        <v>155397.38813000001</v>
      </c>
      <c r="R73" s="161">
        <f t="shared" si="8"/>
        <v>398.02936</v>
      </c>
      <c r="S73" s="160">
        <f t="shared" si="9"/>
        <v>398.02936</v>
      </c>
      <c r="T73" s="164">
        <v>138.55199999999999</v>
      </c>
      <c r="U73" s="165">
        <v>259.47735999999998</v>
      </c>
      <c r="V73" s="160">
        <f t="shared" si="10"/>
        <v>0</v>
      </c>
      <c r="W73" s="164">
        <v>0</v>
      </c>
      <c r="X73" s="165">
        <v>0</v>
      </c>
      <c r="Y73" s="161">
        <f t="shared" si="11"/>
        <v>398.02936</v>
      </c>
      <c r="Z73" s="160">
        <f t="shared" si="12"/>
        <v>0</v>
      </c>
      <c r="AA73" s="164">
        <v>0</v>
      </c>
      <c r="AB73" s="165">
        <v>0</v>
      </c>
      <c r="AC73" s="163"/>
    </row>
    <row r="74" spans="1:29" s="157" customFormat="1" x14ac:dyDescent="0.25">
      <c r="A74" s="157">
        <f t="shared" si="19"/>
        <v>79</v>
      </c>
      <c r="B74" s="216" t="s">
        <v>182</v>
      </c>
      <c r="C74" s="36" t="s">
        <v>44</v>
      </c>
      <c r="D74" s="37"/>
      <c r="E74" s="56">
        <f t="shared" si="13"/>
        <v>2309.7756800000002</v>
      </c>
      <c r="F74" s="44">
        <v>2309.7756800000002</v>
      </c>
      <c r="G74" s="39">
        <f t="shared" si="14"/>
        <v>0</v>
      </c>
      <c r="H74" s="159">
        <f t="shared" si="15"/>
        <v>0</v>
      </c>
      <c r="I74" s="164">
        <v>0</v>
      </c>
      <c r="J74" s="160">
        <f t="shared" si="16"/>
        <v>0</v>
      </c>
      <c r="K74" s="164">
        <v>0</v>
      </c>
      <c r="L74" s="161">
        <f t="shared" si="17"/>
        <v>0</v>
      </c>
      <c r="M74" s="160">
        <f t="shared" si="18"/>
        <v>0</v>
      </c>
      <c r="N74" s="164">
        <v>0</v>
      </c>
      <c r="O74" s="200">
        <f t="shared" si="7"/>
        <v>7704.1444700000002</v>
      </c>
      <c r="P74" s="161">
        <v>0</v>
      </c>
      <c r="Q74" s="161">
        <v>7704.1444700000002</v>
      </c>
      <c r="R74" s="161">
        <f t="shared" si="8"/>
        <v>0</v>
      </c>
      <c r="S74" s="160">
        <f t="shared" si="9"/>
        <v>0</v>
      </c>
      <c r="T74" s="164">
        <v>0</v>
      </c>
      <c r="U74" s="165">
        <v>0</v>
      </c>
      <c r="V74" s="160">
        <f t="shared" si="10"/>
        <v>0</v>
      </c>
      <c r="W74" s="164">
        <v>0</v>
      </c>
      <c r="X74" s="165">
        <v>0</v>
      </c>
      <c r="Y74" s="161">
        <f t="shared" si="11"/>
        <v>0</v>
      </c>
      <c r="Z74" s="160">
        <f t="shared" si="12"/>
        <v>0</v>
      </c>
      <c r="AA74" s="164">
        <v>0</v>
      </c>
      <c r="AB74" s="165">
        <v>0</v>
      </c>
      <c r="AC74" s="163"/>
    </row>
    <row r="75" spans="1:29" s="157" customFormat="1" ht="18.75" customHeight="1" x14ac:dyDescent="0.25">
      <c r="A75" s="157">
        <f t="shared" si="19"/>
        <v>80</v>
      </c>
      <c r="B75" s="217" t="s">
        <v>183</v>
      </c>
      <c r="C75" s="36" t="s">
        <v>44</v>
      </c>
      <c r="D75" s="37"/>
      <c r="E75" s="39">
        <f t="shared" si="13"/>
        <v>0</v>
      </c>
      <c r="F75" s="44">
        <v>0</v>
      </c>
      <c r="G75" s="39">
        <f t="shared" si="14"/>
        <v>0</v>
      </c>
      <c r="H75" s="159">
        <f t="shared" si="15"/>
        <v>0</v>
      </c>
      <c r="I75" s="164">
        <v>0</v>
      </c>
      <c r="J75" s="160">
        <f t="shared" si="16"/>
        <v>0</v>
      </c>
      <c r="K75" s="164">
        <v>0</v>
      </c>
      <c r="L75" s="161">
        <f t="shared" si="17"/>
        <v>0</v>
      </c>
      <c r="M75" s="160">
        <f t="shared" si="18"/>
        <v>0</v>
      </c>
      <c r="N75" s="164">
        <v>0</v>
      </c>
      <c r="O75" s="162">
        <f t="shared" si="7"/>
        <v>0</v>
      </c>
      <c r="P75" s="161">
        <v>0</v>
      </c>
      <c r="Q75" s="161">
        <v>0</v>
      </c>
      <c r="R75" s="161">
        <f t="shared" si="8"/>
        <v>0</v>
      </c>
      <c r="S75" s="160">
        <f t="shared" si="9"/>
        <v>0</v>
      </c>
      <c r="T75" s="164">
        <v>0</v>
      </c>
      <c r="U75" s="165">
        <v>0</v>
      </c>
      <c r="V75" s="160">
        <f t="shared" si="10"/>
        <v>0</v>
      </c>
      <c r="W75" s="164">
        <v>0</v>
      </c>
      <c r="X75" s="165">
        <v>0</v>
      </c>
      <c r="Y75" s="161">
        <f t="shared" si="11"/>
        <v>0</v>
      </c>
      <c r="Z75" s="160">
        <f t="shared" si="12"/>
        <v>0</v>
      </c>
      <c r="AA75" s="164">
        <v>0</v>
      </c>
      <c r="AB75" s="165">
        <v>0</v>
      </c>
      <c r="AC75" s="163"/>
    </row>
    <row r="76" spans="1:29" s="157" customFormat="1" ht="30" x14ac:dyDescent="0.25">
      <c r="A76" s="157">
        <f t="shared" si="19"/>
        <v>81</v>
      </c>
      <c r="B76" s="216" t="s">
        <v>184</v>
      </c>
      <c r="C76" s="196" t="s">
        <v>44</v>
      </c>
      <c r="D76" s="197"/>
      <c r="E76" s="56">
        <f t="shared" si="13"/>
        <v>127235.31914999998</v>
      </c>
      <c r="F76" s="44">
        <v>127235.31914999998</v>
      </c>
      <c r="G76" s="39">
        <f t="shared" si="14"/>
        <v>665.15449601336832</v>
      </c>
      <c r="H76" s="198">
        <f t="shared" si="15"/>
        <v>661.28922999999998</v>
      </c>
      <c r="I76" s="164">
        <v>661.28922999999998</v>
      </c>
      <c r="J76" s="199">
        <f t="shared" si="16"/>
        <v>3.8652660133683536</v>
      </c>
      <c r="K76" s="164">
        <v>3.8652660133683536</v>
      </c>
      <c r="L76" s="161">
        <f t="shared" si="17"/>
        <v>665.15449601336832</v>
      </c>
      <c r="M76" s="199">
        <f t="shared" si="18"/>
        <v>0</v>
      </c>
      <c r="N76" s="164">
        <v>0</v>
      </c>
      <c r="O76" s="200">
        <f t="shared" si="7"/>
        <v>148228.30185000002</v>
      </c>
      <c r="P76" s="161">
        <v>535.05818999999997</v>
      </c>
      <c r="Q76" s="161">
        <v>147693.24366000001</v>
      </c>
      <c r="R76" s="161">
        <f t="shared" si="8"/>
        <v>398.02936</v>
      </c>
      <c r="S76" s="199">
        <f t="shared" si="9"/>
        <v>398.02936</v>
      </c>
      <c r="T76" s="164">
        <v>138.55199999999999</v>
      </c>
      <c r="U76" s="165">
        <v>259.47735999999998</v>
      </c>
      <c r="V76" s="199">
        <f t="shared" si="10"/>
        <v>0</v>
      </c>
      <c r="W76" s="164">
        <v>0</v>
      </c>
      <c r="X76" s="165">
        <v>0</v>
      </c>
      <c r="Y76" s="161">
        <f t="shared" si="11"/>
        <v>398.02936</v>
      </c>
      <c r="Z76" s="199">
        <f t="shared" si="12"/>
        <v>0</v>
      </c>
      <c r="AA76" s="164">
        <v>0</v>
      </c>
      <c r="AB76" s="165">
        <v>0</v>
      </c>
      <c r="AC76" s="163"/>
    </row>
    <row r="77" spans="1:29" s="157" customFormat="1" x14ac:dyDescent="0.25">
      <c r="A77" s="157">
        <f t="shared" si="19"/>
        <v>82</v>
      </c>
      <c r="B77" s="216" t="s">
        <v>185</v>
      </c>
      <c r="C77" s="36" t="s">
        <v>44</v>
      </c>
      <c r="D77" s="37"/>
      <c r="E77" s="39">
        <f t="shared" si="13"/>
        <v>0</v>
      </c>
      <c r="F77" s="44">
        <v>0</v>
      </c>
      <c r="G77" s="39">
        <f t="shared" si="14"/>
        <v>0</v>
      </c>
      <c r="H77" s="159">
        <f t="shared" si="15"/>
        <v>0</v>
      </c>
      <c r="I77" s="164">
        <v>0</v>
      </c>
      <c r="J77" s="160">
        <f t="shared" si="16"/>
        <v>0</v>
      </c>
      <c r="K77" s="164">
        <v>0</v>
      </c>
      <c r="L77" s="161">
        <f t="shared" si="17"/>
        <v>0</v>
      </c>
      <c r="M77" s="160">
        <f t="shared" si="18"/>
        <v>0</v>
      </c>
      <c r="N77" s="164">
        <v>0</v>
      </c>
      <c r="O77" s="162">
        <f t="shared" si="7"/>
        <v>0</v>
      </c>
      <c r="P77" s="161">
        <v>0</v>
      </c>
      <c r="Q77" s="161">
        <v>0</v>
      </c>
      <c r="R77" s="161">
        <f t="shared" si="8"/>
        <v>0</v>
      </c>
      <c r="S77" s="160">
        <f t="shared" si="9"/>
        <v>0</v>
      </c>
      <c r="T77" s="164">
        <v>0</v>
      </c>
      <c r="U77" s="165">
        <v>0</v>
      </c>
      <c r="V77" s="160">
        <f t="shared" si="10"/>
        <v>0</v>
      </c>
      <c r="W77" s="164">
        <v>0</v>
      </c>
      <c r="X77" s="165">
        <v>0</v>
      </c>
      <c r="Y77" s="161">
        <f t="shared" si="11"/>
        <v>0</v>
      </c>
      <c r="Z77" s="160">
        <f t="shared" si="12"/>
        <v>0</v>
      </c>
      <c r="AA77" s="164">
        <v>0</v>
      </c>
      <c r="AB77" s="165">
        <v>0</v>
      </c>
      <c r="AC77" s="163"/>
    </row>
    <row r="78" spans="1:29" s="157" customFormat="1" ht="60" x14ac:dyDescent="0.25">
      <c r="A78" s="157">
        <f t="shared" si="19"/>
        <v>83</v>
      </c>
      <c r="B78" s="158" t="s">
        <v>186</v>
      </c>
      <c r="C78" s="196" t="s">
        <v>44</v>
      </c>
      <c r="D78" s="197" t="s">
        <v>187</v>
      </c>
      <c r="E78" s="56">
        <f t="shared" si="13"/>
        <v>530858.07152000011</v>
      </c>
      <c r="F78" s="218">
        <v>530858.07152000011</v>
      </c>
      <c r="G78" s="56">
        <f t="shared" si="14"/>
        <v>6415.11697</v>
      </c>
      <c r="H78" s="198">
        <f t="shared" si="15"/>
        <v>6415.11697</v>
      </c>
      <c r="I78" s="204">
        <v>6415.11697</v>
      </c>
      <c r="J78" s="199">
        <f t="shared" si="16"/>
        <v>0</v>
      </c>
      <c r="K78" s="204">
        <v>0</v>
      </c>
      <c r="L78" s="219">
        <f t="shared" si="17"/>
        <v>6415.11697</v>
      </c>
      <c r="M78" s="199">
        <f t="shared" si="18"/>
        <v>0</v>
      </c>
      <c r="N78" s="204">
        <v>0</v>
      </c>
      <c r="O78" s="200">
        <f t="shared" si="7"/>
        <v>378722.00884000002</v>
      </c>
      <c r="P78" s="219">
        <v>24860.673849999996</v>
      </c>
      <c r="Q78" s="219">
        <v>353861.33499</v>
      </c>
      <c r="R78" s="163">
        <f t="shared" si="8"/>
        <v>7092.5546200000008</v>
      </c>
      <c r="S78" s="199">
        <f t="shared" si="9"/>
        <v>7092.5546200000008</v>
      </c>
      <c r="T78" s="204">
        <v>3257.2427100000009</v>
      </c>
      <c r="U78" s="205">
        <v>3835.3119099999999</v>
      </c>
      <c r="V78" s="199">
        <f t="shared" si="10"/>
        <v>0</v>
      </c>
      <c r="W78" s="204">
        <v>0</v>
      </c>
      <c r="X78" s="205">
        <v>0</v>
      </c>
      <c r="Y78" s="219">
        <f t="shared" si="11"/>
        <v>7092.5546200000008</v>
      </c>
      <c r="Z78" s="199">
        <f t="shared" si="12"/>
        <v>0</v>
      </c>
      <c r="AA78" s="204">
        <v>0</v>
      </c>
      <c r="AB78" s="205">
        <v>0</v>
      </c>
      <c r="AC78" s="163"/>
    </row>
    <row r="79" spans="1:29" x14ac:dyDescent="0.25">
      <c r="A79" s="92">
        <f t="shared" si="19"/>
        <v>84</v>
      </c>
      <c r="B79" s="122"/>
      <c r="F79" s="124"/>
    </row>
    <row r="80" spans="1:29" s="93" customFormat="1" x14ac:dyDescent="0.25">
      <c r="A80" s="93">
        <f t="shared" si="19"/>
        <v>85</v>
      </c>
      <c r="B80" s="148" t="s">
        <v>78</v>
      </c>
      <c r="F80" s="96"/>
      <c r="H80" s="112"/>
      <c r="I80" s="94"/>
      <c r="M80" s="113"/>
      <c r="N80" s="113"/>
      <c r="O80" s="113"/>
      <c r="P80" s="113"/>
      <c r="Q80" s="113"/>
      <c r="R80" s="113"/>
      <c r="S80" s="113"/>
      <c r="T80" s="113"/>
      <c r="U80" s="113"/>
      <c r="V80" s="113"/>
      <c r="W80" s="113"/>
      <c r="X80" s="113"/>
      <c r="Y80" s="113"/>
      <c r="Z80" s="113"/>
      <c r="AA80" s="113"/>
      <c r="AB80" s="113"/>
      <c r="AC80" s="113"/>
    </row>
    <row r="81" spans="1:29" x14ac:dyDescent="0.25">
      <c r="A81" s="92">
        <f t="shared" si="19"/>
        <v>86</v>
      </c>
      <c r="B81" s="92" t="s">
        <v>188</v>
      </c>
    </row>
    <row r="82" spans="1:29" x14ac:dyDescent="0.25">
      <c r="A82" s="92">
        <f t="shared" si="19"/>
        <v>87</v>
      </c>
      <c r="B82" s="92" t="s">
        <v>189</v>
      </c>
    </row>
    <row r="83" spans="1:29" s="93" customFormat="1" x14ac:dyDescent="0.25">
      <c r="A83" s="93">
        <f t="shared" si="19"/>
        <v>88</v>
      </c>
      <c r="B83" s="148" t="s">
        <v>190</v>
      </c>
      <c r="F83" s="96"/>
      <c r="H83" s="112"/>
      <c r="I83" s="94"/>
      <c r="M83" s="113"/>
      <c r="N83" s="113"/>
      <c r="O83" s="113"/>
      <c r="P83" s="113"/>
      <c r="Q83" s="113"/>
      <c r="R83" s="113"/>
      <c r="S83" s="113"/>
      <c r="T83" s="113"/>
      <c r="U83" s="113"/>
      <c r="V83" s="113"/>
      <c r="W83" s="113"/>
      <c r="X83" s="113"/>
      <c r="Y83" s="113"/>
      <c r="Z83" s="113"/>
      <c r="AA83" s="113"/>
      <c r="AB83" s="113"/>
      <c r="AC83" s="113"/>
    </row>
    <row r="84" spans="1:29" s="93" customFormat="1" x14ac:dyDescent="0.25">
      <c r="A84" s="93">
        <f t="shared" si="19"/>
        <v>89</v>
      </c>
      <c r="F84" s="96"/>
      <c r="H84" s="112"/>
      <c r="I84" s="94"/>
      <c r="M84" s="113"/>
      <c r="N84" s="113"/>
      <c r="O84" s="113"/>
      <c r="P84" s="113"/>
      <c r="Q84" s="113"/>
      <c r="R84" s="113"/>
      <c r="S84" s="113"/>
      <c r="T84" s="113"/>
      <c r="U84" s="113"/>
      <c r="V84" s="113"/>
      <c r="W84" s="113"/>
      <c r="X84" s="113"/>
      <c r="Y84" s="113"/>
      <c r="Z84" s="113"/>
      <c r="AA84" s="113"/>
      <c r="AB84" s="113"/>
      <c r="AC84" s="113"/>
    </row>
    <row r="85" spans="1:29" s="98" customFormat="1" ht="14.25" x14ac:dyDescent="0.25">
      <c r="A85" s="98">
        <f t="shared" si="19"/>
        <v>90</v>
      </c>
      <c r="B85" s="279" t="s">
        <v>191</v>
      </c>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row>
    <row r="86" spans="1:29" s="131" customFormat="1" ht="14.25" x14ac:dyDescent="0.25">
      <c r="A86" s="131">
        <f t="shared" si="19"/>
        <v>91</v>
      </c>
      <c r="B86" s="280" t="s">
        <v>25</v>
      </c>
      <c r="C86" s="280" t="s">
        <v>26</v>
      </c>
      <c r="D86" s="280" t="s">
        <v>27</v>
      </c>
      <c r="E86" s="280" t="s">
        <v>192</v>
      </c>
      <c r="F86" s="282" t="s">
        <v>33</v>
      </c>
      <c r="G86" s="273" t="s">
        <v>91</v>
      </c>
      <c r="H86" s="273" t="s">
        <v>31</v>
      </c>
      <c r="I86" s="273"/>
      <c r="J86" s="273"/>
      <c r="K86" s="273"/>
      <c r="L86" s="273"/>
      <c r="M86" s="273"/>
      <c r="N86" s="220"/>
      <c r="O86" s="274" t="s">
        <v>193</v>
      </c>
      <c r="P86" s="220"/>
      <c r="Q86" s="220"/>
      <c r="R86" s="275" t="s">
        <v>95</v>
      </c>
      <c r="S86" s="275" t="s">
        <v>36</v>
      </c>
      <c r="T86" s="275"/>
      <c r="U86" s="275"/>
      <c r="V86" s="275"/>
      <c r="W86" s="275"/>
      <c r="X86" s="275"/>
      <c r="Y86" s="275"/>
      <c r="Z86" s="275"/>
      <c r="AA86" s="220"/>
      <c r="AB86" s="220"/>
      <c r="AC86" s="275" t="s">
        <v>96</v>
      </c>
    </row>
    <row r="87" spans="1:29" s="131" customFormat="1" ht="105" x14ac:dyDescent="0.25">
      <c r="A87" s="131">
        <f t="shared" si="19"/>
        <v>92</v>
      </c>
      <c r="B87" s="281"/>
      <c r="C87" s="281"/>
      <c r="D87" s="281"/>
      <c r="E87" s="281"/>
      <c r="F87" s="283"/>
      <c r="G87" s="273"/>
      <c r="H87" s="132" t="s">
        <v>194</v>
      </c>
      <c r="I87" s="133" t="s">
        <v>33</v>
      </c>
      <c r="J87" s="22" t="s">
        <v>195</v>
      </c>
      <c r="K87" s="133" t="s">
        <v>33</v>
      </c>
      <c r="L87" s="136" t="s">
        <v>196</v>
      </c>
      <c r="M87" s="22" t="s">
        <v>197</v>
      </c>
      <c r="N87" s="133" t="s">
        <v>33</v>
      </c>
      <c r="O87" s="274"/>
      <c r="P87" s="220"/>
      <c r="Q87" s="220"/>
      <c r="R87" s="275"/>
      <c r="S87" s="220" t="s">
        <v>194</v>
      </c>
      <c r="T87" s="220"/>
      <c r="U87" s="220"/>
      <c r="V87" s="220" t="s">
        <v>195</v>
      </c>
      <c r="W87" s="220"/>
      <c r="X87" s="220"/>
      <c r="Y87" s="220" t="s">
        <v>196</v>
      </c>
      <c r="Z87" s="220" t="s">
        <v>197</v>
      </c>
      <c r="AA87" s="220"/>
      <c r="AB87" s="220"/>
      <c r="AC87" s="275"/>
    </row>
    <row r="88" spans="1:29" s="221" customFormat="1" ht="42.75" x14ac:dyDescent="0.25">
      <c r="A88" s="221">
        <f t="shared" si="19"/>
        <v>93</v>
      </c>
      <c r="B88" s="28">
        <v>1</v>
      </c>
      <c r="C88" s="29">
        <v>2</v>
      </c>
      <c r="D88" s="29">
        <v>3</v>
      </c>
      <c r="E88" s="29">
        <v>4</v>
      </c>
      <c r="F88" s="34"/>
      <c r="G88" s="29">
        <v>5</v>
      </c>
      <c r="H88" s="222">
        <v>6</v>
      </c>
      <c r="I88" s="223"/>
      <c r="J88" s="30">
        <v>7</v>
      </c>
      <c r="K88" s="223"/>
      <c r="L88" s="224" t="s">
        <v>102</v>
      </c>
      <c r="M88" s="30">
        <v>9</v>
      </c>
      <c r="N88" s="223"/>
      <c r="O88" s="225">
        <v>10</v>
      </c>
      <c r="P88" s="226"/>
      <c r="Q88" s="226"/>
      <c r="R88" s="226">
        <v>11</v>
      </c>
      <c r="S88" s="226">
        <v>12</v>
      </c>
      <c r="T88" s="226"/>
      <c r="U88" s="226"/>
      <c r="V88" s="226">
        <v>13</v>
      </c>
      <c r="W88" s="227"/>
      <c r="X88" s="227"/>
      <c r="Y88" s="228" t="s">
        <v>103</v>
      </c>
      <c r="Z88" s="227">
        <v>15</v>
      </c>
      <c r="AA88" s="226"/>
      <c r="AB88" s="226"/>
      <c r="AC88" s="226">
        <v>16</v>
      </c>
    </row>
    <row r="89" spans="1:29" s="157" customFormat="1" x14ac:dyDescent="0.25">
      <c r="A89" s="157">
        <f t="shared" si="19"/>
        <v>94</v>
      </c>
      <c r="B89" s="229" t="s">
        <v>198</v>
      </c>
      <c r="C89" s="50" t="s">
        <v>44</v>
      </c>
      <c r="D89" s="230" t="s">
        <v>199</v>
      </c>
      <c r="E89" s="231">
        <f>SUM(F89:F89)</f>
        <v>0</v>
      </c>
      <c r="F89" s="232">
        <v>0</v>
      </c>
      <c r="G89" s="231">
        <f>H89+J89+M89</f>
        <v>0</v>
      </c>
      <c r="H89" s="233">
        <f>SUM(I89:I89)</f>
        <v>0</v>
      </c>
      <c r="I89" s="234">
        <v>0</v>
      </c>
      <c r="J89" s="235">
        <f>SUM(K89:K89)</f>
        <v>0</v>
      </c>
      <c r="K89" s="234">
        <v>0</v>
      </c>
      <c r="L89" s="236">
        <f>J89+H89</f>
        <v>0</v>
      </c>
      <c r="M89" s="235">
        <f>SUM(N89:N89)</f>
        <v>0</v>
      </c>
      <c r="N89" s="234">
        <v>0</v>
      </c>
      <c r="O89" s="237">
        <f>SUM(P89:Q89)</f>
        <v>1247608</v>
      </c>
      <c r="P89" s="163">
        <v>728016</v>
      </c>
      <c r="Q89" s="163">
        <v>519592</v>
      </c>
      <c r="R89" s="163">
        <f>S89+V89+Z89</f>
        <v>0</v>
      </c>
      <c r="S89" s="163">
        <f>SUM(T89:U89)</f>
        <v>0</v>
      </c>
      <c r="T89" s="163">
        <v>0</v>
      </c>
      <c r="U89" s="163">
        <v>0</v>
      </c>
      <c r="V89" s="163">
        <f>SUM(W89:X89)</f>
        <v>0</v>
      </c>
      <c r="W89" s="163">
        <v>0</v>
      </c>
      <c r="X89" s="163">
        <v>0</v>
      </c>
      <c r="Y89" s="163">
        <f>S89+V89</f>
        <v>0</v>
      </c>
      <c r="Z89" s="163">
        <f>SUM(AA89:AB89)</f>
        <v>0</v>
      </c>
      <c r="AA89" s="163">
        <v>0</v>
      </c>
      <c r="AB89" s="163">
        <v>0</v>
      </c>
      <c r="AC89" s="163"/>
    </row>
    <row r="90" spans="1:29" s="157" customFormat="1" ht="30" x14ac:dyDescent="0.25">
      <c r="A90" s="157">
        <f t="shared" si="19"/>
        <v>95</v>
      </c>
      <c r="B90" s="238" t="s">
        <v>200</v>
      </c>
      <c r="C90" s="50" t="s">
        <v>44</v>
      </c>
      <c r="D90" s="230"/>
      <c r="E90" s="231" t="s">
        <v>201</v>
      </c>
      <c r="F90" s="232"/>
      <c r="G90" s="231" t="s">
        <v>201</v>
      </c>
      <c r="H90" s="233">
        <v>0</v>
      </c>
      <c r="I90" s="234"/>
      <c r="J90" s="235">
        <v>0</v>
      </c>
      <c r="K90" s="234"/>
      <c r="L90" s="236" t="s">
        <v>201</v>
      </c>
      <c r="M90" s="235" t="s">
        <v>201</v>
      </c>
      <c r="N90" s="234"/>
      <c r="O90" s="237" t="s">
        <v>201</v>
      </c>
      <c r="P90" s="163"/>
      <c r="Q90" s="163"/>
      <c r="R90" s="163" t="s">
        <v>201</v>
      </c>
      <c r="S90" s="163">
        <v>0</v>
      </c>
      <c r="T90" s="163"/>
      <c r="U90" s="163"/>
      <c r="V90" s="163">
        <v>0</v>
      </c>
      <c r="W90" s="163"/>
      <c r="X90" s="163"/>
      <c r="Y90" s="163" t="s">
        <v>201</v>
      </c>
      <c r="Z90" s="163" t="s">
        <v>201</v>
      </c>
      <c r="AA90" s="163"/>
      <c r="AB90" s="163"/>
      <c r="AC90" s="163"/>
    </row>
    <row r="91" spans="1:29" s="157" customFormat="1" ht="75" x14ac:dyDescent="0.25">
      <c r="A91" s="157">
        <f t="shared" si="19"/>
        <v>96</v>
      </c>
      <c r="B91" s="229" t="s">
        <v>202</v>
      </c>
      <c r="C91" s="50" t="s">
        <v>44</v>
      </c>
      <c r="D91" s="230" t="s">
        <v>203</v>
      </c>
      <c r="E91" s="231" t="s">
        <v>201</v>
      </c>
      <c r="F91" s="232"/>
      <c r="G91" s="231" t="s">
        <v>201</v>
      </c>
      <c r="H91" s="233">
        <v>0</v>
      </c>
      <c r="I91" s="234"/>
      <c r="J91" s="235">
        <v>0</v>
      </c>
      <c r="K91" s="234"/>
      <c r="L91" s="236" t="s">
        <v>201</v>
      </c>
      <c r="M91" s="235" t="s">
        <v>201</v>
      </c>
      <c r="N91" s="234"/>
      <c r="O91" s="237" t="s">
        <v>201</v>
      </c>
      <c r="P91" s="163"/>
      <c r="Q91" s="163"/>
      <c r="R91" s="163" t="s">
        <v>201</v>
      </c>
      <c r="S91" s="163">
        <v>0</v>
      </c>
      <c r="T91" s="163"/>
      <c r="U91" s="163"/>
      <c r="V91" s="163">
        <v>0</v>
      </c>
      <c r="W91" s="163"/>
      <c r="X91" s="163"/>
      <c r="Y91" s="163" t="s">
        <v>201</v>
      </c>
      <c r="Z91" s="163" t="s">
        <v>201</v>
      </c>
      <c r="AA91" s="163"/>
      <c r="AB91" s="163"/>
      <c r="AC91" s="163"/>
    </row>
    <row r="92" spans="1:29" s="157" customFormat="1" ht="75.75" customHeight="1" x14ac:dyDescent="0.25">
      <c r="A92" s="157">
        <f t="shared" si="19"/>
        <v>97</v>
      </c>
      <c r="B92" s="229" t="s">
        <v>204</v>
      </c>
      <c r="C92" s="50" t="s">
        <v>44</v>
      </c>
      <c r="D92" s="230" t="s">
        <v>205</v>
      </c>
      <c r="E92" s="231" t="s">
        <v>201</v>
      </c>
      <c r="F92" s="232"/>
      <c r="G92" s="231" t="s">
        <v>201</v>
      </c>
      <c r="H92" s="233">
        <v>0</v>
      </c>
      <c r="I92" s="234"/>
      <c r="J92" s="235">
        <v>0</v>
      </c>
      <c r="K92" s="234"/>
      <c r="L92" s="236" t="s">
        <v>201</v>
      </c>
      <c r="M92" s="235" t="s">
        <v>201</v>
      </c>
      <c r="N92" s="234"/>
      <c r="O92" s="237" t="s">
        <v>201</v>
      </c>
      <c r="P92" s="163"/>
      <c r="Q92" s="163"/>
      <c r="R92" s="163" t="s">
        <v>201</v>
      </c>
      <c r="S92" s="163">
        <v>0</v>
      </c>
      <c r="T92" s="163"/>
      <c r="U92" s="163"/>
      <c r="V92" s="163">
        <v>0</v>
      </c>
      <c r="W92" s="163"/>
      <c r="X92" s="163"/>
      <c r="Y92" s="163" t="s">
        <v>201</v>
      </c>
      <c r="Z92" s="163" t="s">
        <v>201</v>
      </c>
      <c r="AA92" s="163"/>
      <c r="AB92" s="163"/>
      <c r="AC92" s="163"/>
    </row>
    <row r="93" spans="1:29" s="157" customFormat="1" x14ac:dyDescent="0.25">
      <c r="A93" s="157">
        <f t="shared" si="19"/>
        <v>98</v>
      </c>
      <c r="B93" s="229" t="s">
        <v>206</v>
      </c>
      <c r="C93" s="50" t="s">
        <v>44</v>
      </c>
      <c r="D93" s="230" t="s">
        <v>207</v>
      </c>
      <c r="E93" s="231"/>
      <c r="F93" s="239"/>
      <c r="G93" s="240"/>
      <c r="H93" s="233" t="s">
        <v>201</v>
      </c>
      <c r="I93" s="234"/>
      <c r="J93" s="235" t="s">
        <v>201</v>
      </c>
      <c r="K93" s="234"/>
      <c r="L93" s="236">
        <v>0</v>
      </c>
      <c r="M93" s="235">
        <v>0</v>
      </c>
      <c r="N93" s="234"/>
      <c r="O93" s="237"/>
      <c r="P93" s="163"/>
      <c r="Q93" s="163"/>
      <c r="R93" s="163"/>
      <c r="S93" s="163" t="s">
        <v>201</v>
      </c>
      <c r="T93" s="163"/>
      <c r="U93" s="163"/>
      <c r="V93" s="163" t="s">
        <v>201</v>
      </c>
      <c r="W93" s="163"/>
      <c r="X93" s="163"/>
      <c r="Y93" s="163">
        <v>0</v>
      </c>
      <c r="Z93" s="163">
        <v>0</v>
      </c>
      <c r="AA93" s="163"/>
      <c r="AB93" s="163"/>
      <c r="AC93" s="163"/>
    </row>
    <row r="94" spans="1:29" s="157" customFormat="1" x14ac:dyDescent="0.25">
      <c r="A94" s="157">
        <f t="shared" si="19"/>
        <v>99</v>
      </c>
      <c r="B94" s="229" t="s">
        <v>208</v>
      </c>
      <c r="C94" s="50" t="s">
        <v>44</v>
      </c>
      <c r="D94" s="230" t="s">
        <v>209</v>
      </c>
      <c r="E94" s="231"/>
      <c r="F94" s="239"/>
      <c r="G94" s="240"/>
      <c r="H94" s="233" t="s">
        <v>201</v>
      </c>
      <c r="I94" s="234"/>
      <c r="J94" s="235" t="s">
        <v>201</v>
      </c>
      <c r="K94" s="234"/>
      <c r="L94" s="236">
        <v>0</v>
      </c>
      <c r="M94" s="235">
        <v>0</v>
      </c>
      <c r="N94" s="234"/>
      <c r="O94" s="237"/>
      <c r="P94" s="163"/>
      <c r="Q94" s="163"/>
      <c r="R94" s="163"/>
      <c r="S94" s="163" t="s">
        <v>201</v>
      </c>
      <c r="T94" s="163"/>
      <c r="U94" s="163"/>
      <c r="V94" s="163" t="s">
        <v>201</v>
      </c>
      <c r="W94" s="163"/>
      <c r="X94" s="163"/>
      <c r="Y94" s="163">
        <v>0</v>
      </c>
      <c r="Z94" s="163">
        <v>0</v>
      </c>
      <c r="AA94" s="163"/>
      <c r="AB94" s="163"/>
      <c r="AC94" s="163"/>
    </row>
    <row r="95" spans="1:29" s="157" customFormat="1" x14ac:dyDescent="0.25">
      <c r="A95" s="157">
        <f t="shared" si="19"/>
        <v>100</v>
      </c>
      <c r="B95" s="229" t="s">
        <v>210</v>
      </c>
      <c r="C95" s="50" t="s">
        <v>44</v>
      </c>
      <c r="D95" s="230" t="s">
        <v>211</v>
      </c>
      <c r="E95" s="231"/>
      <c r="F95" s="239"/>
      <c r="G95" s="240">
        <f>E95</f>
        <v>0</v>
      </c>
      <c r="H95" s="233" t="s">
        <v>201</v>
      </c>
      <c r="I95" s="234"/>
      <c r="J95" s="235" t="s">
        <v>201</v>
      </c>
      <c r="K95" s="234"/>
      <c r="L95" s="236">
        <v>0</v>
      </c>
      <c r="M95" s="235">
        <v>0</v>
      </c>
      <c r="N95" s="234"/>
      <c r="O95" s="237"/>
      <c r="P95" s="163"/>
      <c r="Q95" s="163"/>
      <c r="R95" s="163">
        <f>O95</f>
        <v>0</v>
      </c>
      <c r="S95" s="163" t="s">
        <v>201</v>
      </c>
      <c r="T95" s="163"/>
      <c r="U95" s="163"/>
      <c r="V95" s="163" t="s">
        <v>201</v>
      </c>
      <c r="W95" s="163"/>
      <c r="X95" s="163"/>
      <c r="Y95" s="163">
        <v>0</v>
      </c>
      <c r="Z95" s="163">
        <v>0</v>
      </c>
      <c r="AA95" s="163"/>
      <c r="AB95" s="163"/>
      <c r="AC95" s="163"/>
    </row>
    <row r="97" spans="2:29" s="93" customFormat="1" x14ac:dyDescent="0.25">
      <c r="B97" s="148" t="s">
        <v>78</v>
      </c>
      <c r="F97" s="96"/>
      <c r="H97" s="112"/>
      <c r="I97" s="94"/>
      <c r="M97" s="113"/>
      <c r="N97" s="113"/>
      <c r="O97" s="113"/>
      <c r="P97" s="113"/>
      <c r="Q97" s="113"/>
      <c r="R97" s="113"/>
      <c r="S97" s="113"/>
      <c r="T97" s="113"/>
      <c r="U97" s="113"/>
      <c r="V97" s="113"/>
      <c r="W97" s="113"/>
      <c r="X97" s="113"/>
      <c r="Y97" s="113"/>
      <c r="Z97" s="113"/>
      <c r="AA97" s="113"/>
      <c r="AB97" s="113"/>
      <c r="AC97" s="113"/>
    </row>
    <row r="98" spans="2:29" x14ac:dyDescent="0.25">
      <c r="B98" s="92" t="s">
        <v>188</v>
      </c>
    </row>
    <row r="99" spans="2:29" x14ac:dyDescent="0.25">
      <c r="B99" s="92" t="s">
        <v>189</v>
      </c>
    </row>
    <row r="101" spans="2:29" x14ac:dyDescent="0.25">
      <c r="B101" s="92" t="s">
        <v>83</v>
      </c>
      <c r="S101" s="271"/>
      <c r="T101" s="271"/>
      <c r="U101" s="271"/>
      <c r="V101" s="271"/>
      <c r="W101" s="271"/>
      <c r="X101" s="271"/>
      <c r="Y101" s="271"/>
      <c r="AC101" s="241"/>
    </row>
    <row r="102" spans="2:29" x14ac:dyDescent="0.25">
      <c r="S102" s="272" t="s">
        <v>84</v>
      </c>
      <c r="T102" s="272"/>
      <c r="U102" s="272"/>
      <c r="V102" s="272"/>
      <c r="W102" s="272"/>
      <c r="X102" s="272"/>
      <c r="Y102" s="272"/>
      <c r="AC102" s="242"/>
    </row>
    <row r="103" spans="2:29" x14ac:dyDescent="0.25">
      <c r="B103" s="92" t="s">
        <v>85</v>
      </c>
      <c r="S103" s="271"/>
      <c r="T103" s="271"/>
      <c r="U103" s="271"/>
      <c r="V103" s="271"/>
      <c r="W103" s="271"/>
      <c r="X103" s="271"/>
      <c r="Y103" s="271"/>
      <c r="AC103" s="241"/>
    </row>
    <row r="104" spans="2:29" x14ac:dyDescent="0.25">
      <c r="S104" s="272" t="s">
        <v>84</v>
      </c>
      <c r="T104" s="272"/>
      <c r="U104" s="272"/>
      <c r="V104" s="272"/>
      <c r="W104" s="272"/>
      <c r="X104" s="272"/>
      <c r="Y104" s="272"/>
      <c r="AC104" s="242"/>
    </row>
  </sheetData>
  <mergeCells count="33">
    <mergeCell ref="F11:M11"/>
    <mergeCell ref="F13:M13"/>
    <mergeCell ref="F14:M14"/>
    <mergeCell ref="B18:B19"/>
    <mergeCell ref="C18:C19"/>
    <mergeCell ref="D18:D19"/>
    <mergeCell ref="E18:E19"/>
    <mergeCell ref="F18:F19"/>
    <mergeCell ref="AC86:AC87"/>
    <mergeCell ref="S18:AB18"/>
    <mergeCell ref="AC18:AC19"/>
    <mergeCell ref="AC50:AC61"/>
    <mergeCell ref="B85:AC85"/>
    <mergeCell ref="B86:B87"/>
    <mergeCell ref="C86:C87"/>
    <mergeCell ref="D86:D87"/>
    <mergeCell ref="E86:E87"/>
    <mergeCell ref="F86:F87"/>
    <mergeCell ref="G18:G19"/>
    <mergeCell ref="H18:N18"/>
    <mergeCell ref="O18:O19"/>
    <mergeCell ref="P18:P19"/>
    <mergeCell ref="Q18:Q19"/>
    <mergeCell ref="R18:R19"/>
    <mergeCell ref="S101:Y101"/>
    <mergeCell ref="S102:Y102"/>
    <mergeCell ref="S103:Y103"/>
    <mergeCell ref="S104:Y104"/>
    <mergeCell ref="G86:G87"/>
    <mergeCell ref="H86:M86"/>
    <mergeCell ref="O86:O87"/>
    <mergeCell ref="R86:R87"/>
    <mergeCell ref="S86:Z86"/>
  </mergeCells>
  <conditionalFormatting sqref="A15:E15 A1:F14 A16:F65536 G1:IR65536">
    <cfRule type="cellIs" dxfId="5" priority="6" operator="equal">
      <formula>0</formula>
    </cfRule>
  </conditionalFormatting>
  <conditionalFormatting sqref="J21:K78">
    <cfRule type="cellIs" dxfId="4" priority="5" operator="equal">
      <formula>0</formula>
    </cfRule>
  </conditionalFormatting>
  <conditionalFormatting sqref="M21:N78">
    <cfRule type="cellIs" dxfId="3" priority="4" operator="equal">
      <formula>0</formula>
    </cfRule>
  </conditionalFormatting>
  <conditionalFormatting sqref="S21:U78 Y21:Y78">
    <cfRule type="cellIs" dxfId="2" priority="3" operator="equal">
      <formula>0</formula>
    </cfRule>
  </conditionalFormatting>
  <conditionalFormatting sqref="V21:X78">
    <cfRule type="cellIs" dxfId="1" priority="2" operator="equal">
      <formula>0</formula>
    </cfRule>
  </conditionalFormatting>
  <conditionalFormatting sqref="Z21:AB78">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1.3</vt:lpstr>
      <vt:lpstr>Форма 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Гаврилова Ирина Васильевна</dc:creator>
  <cp:lastModifiedBy>Гаврилова Ирина Васильевна</cp:lastModifiedBy>
  <dcterms:created xsi:type="dcterms:W3CDTF">2021-03-31T11:03:16Z</dcterms:created>
  <dcterms:modified xsi:type="dcterms:W3CDTF">2021-03-31T13:48:09Z</dcterms:modified>
</cp:coreProperties>
</file>